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4226"/>
  <bookViews>
    <workbookView xWindow="19080" yWindow="-1095" windowWidth="20700" windowHeight="11760"/>
  </bookViews>
  <sheets>
    <sheet name="AUV-Abrechnungsformular" sheetId="7" r:id="rId1"/>
    <sheet name="Workflow Abrechnung AUV" sheetId="9" r:id="rId2"/>
    <sheet name="Hinweise-allg.Eing." sheetId="2" r:id="rId3"/>
  </sheets>
  <definedNames>
    <definedName name="_xlnm.Print_Area" localSheetId="0">'AUV-Abrechnungsformular'!$B$1:$CB$44</definedName>
    <definedName name="_xlnm.Print_Area" localSheetId="2">'Hinweise-allg.Eing.'!$A$1:$T$59</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K11" i="7" l="1"/>
  <c r="DK14" i="7" s="1"/>
  <c r="DM14" i="7" s="1"/>
  <c r="CU37" i="7"/>
  <c r="CV37" i="7"/>
  <c r="CT37" i="7"/>
  <c r="CU34" i="7"/>
  <c r="CV34" i="7"/>
  <c r="CT34" i="7"/>
  <c r="CY10" i="7"/>
  <c r="CY11" i="7"/>
  <c r="CY12" i="7"/>
  <c r="CY9" i="7"/>
  <c r="DD15" i="7"/>
  <c r="DD13" i="7"/>
  <c r="DD12" i="7"/>
  <c r="DD8" i="7"/>
  <c r="DD9" i="7"/>
  <c r="DD10" i="7"/>
  <c r="DD7" i="7"/>
  <c r="B39" i="7"/>
  <c r="AW8" i="7" l="1"/>
  <c r="DK12" i="7"/>
  <c r="DM12" i="7" s="1"/>
  <c r="DP11" i="7"/>
  <c r="DK13" i="7"/>
  <c r="DM13" i="7" s="1"/>
  <c r="CQ30" i="7"/>
  <c r="CQ31" i="7"/>
  <c r="CQ32" i="7"/>
  <c r="CQ33" i="7"/>
  <c r="CQ34" i="7"/>
  <c r="CQ35" i="7"/>
  <c r="CQ36" i="7"/>
  <c r="BB27" i="7"/>
  <c r="BT27" i="7"/>
  <c r="BX34" i="7"/>
  <c r="BX33" i="7"/>
  <c r="BX36" i="7"/>
  <c r="BT34" i="7"/>
  <c r="BT33" i="7"/>
  <c r="BT32" i="7"/>
  <c r="DM15" i="7" l="1"/>
  <c r="G13" i="7" s="1"/>
  <c r="AW7" i="7"/>
  <c r="AW6" i="7"/>
  <c r="AW3" i="7"/>
  <c r="CO26" i="7" l="1"/>
  <c r="CU35" i="7"/>
  <c r="CV35" i="7"/>
  <c r="CT35" i="7"/>
  <c r="CM21" i="7"/>
  <c r="CL21" i="7"/>
  <c r="CM20" i="7"/>
  <c r="CL20" i="7"/>
  <c r="CR29" i="7"/>
  <c r="CQ29" i="7"/>
  <c r="CR27" i="7"/>
  <c r="DP20" i="7"/>
  <c r="DV20" i="7" s="1"/>
  <c r="DO20" i="7"/>
  <c r="DU20" i="7" s="1"/>
  <c r="DN20" i="7"/>
  <c r="DT20" i="7" s="1"/>
  <c r="CO8" i="7"/>
  <c r="CP4" i="7"/>
  <c r="CW3" i="7"/>
  <c r="CW5" i="7" s="1"/>
  <c r="CO3" i="7"/>
  <c r="DB2" i="7"/>
  <c r="CO2" i="7"/>
  <c r="V13" i="7" l="1"/>
  <c r="BX27" i="7"/>
  <c r="AZ23" i="7"/>
  <c r="BW16" i="7"/>
  <c r="CP3" i="7"/>
  <c r="DF15" i="7"/>
  <c r="AW5" i="7"/>
  <c r="BX32" i="7"/>
  <c r="DF13" i="7"/>
  <c r="DG13" i="7" s="1"/>
  <c r="AT32" i="7" s="1"/>
  <c r="DQ20" i="7"/>
  <c r="DR20" i="7"/>
  <c r="DW20" i="7"/>
  <c r="DX20" i="7"/>
  <c r="CN21" i="7"/>
  <c r="CO21" i="7" s="1"/>
  <c r="CP21" i="7" s="1"/>
  <c r="DS20" i="7"/>
  <c r="DY20" i="7"/>
  <c r="CW4" i="7"/>
  <c r="BX30" i="7" l="1"/>
  <c r="BT30" i="7"/>
  <c r="DG15" i="7"/>
  <c r="AT30" i="7" s="1"/>
  <c r="CS21" i="7"/>
  <c r="CY34" i="7"/>
  <c r="CZ34" i="7"/>
  <c r="CX34" i="7"/>
  <c r="CQ21" i="7"/>
  <c r="CU21" i="7" s="1"/>
  <c r="V34" i="7" l="1"/>
  <c r="Y34" i="7"/>
  <c r="CT21" i="7"/>
  <c r="AZ17" i="7" s="1"/>
  <c r="DA21" i="7"/>
  <c r="DN21" i="7" s="1"/>
  <c r="BD16" i="7"/>
  <c r="DC21" i="7"/>
  <c r="DP21" i="7" s="1"/>
  <c r="BH16" i="7"/>
  <c r="DB21" i="7"/>
  <c r="DO21" i="7" s="1"/>
  <c r="BF16" i="7"/>
  <c r="CW21" i="7"/>
  <c r="BL16" i="7" s="1"/>
  <c r="AZ16" i="7"/>
  <c r="CX37" i="7"/>
  <c r="CX35" i="7"/>
  <c r="CZ36" i="7"/>
  <c r="CV21" i="7"/>
  <c r="CY36" i="7"/>
  <c r="CY37" i="7"/>
  <c r="CY35" i="7"/>
  <c r="CZ37" i="7"/>
  <c r="CZ35" i="7"/>
  <c r="CX36" i="7" l="1"/>
  <c r="BD19" i="7" s="1"/>
  <c r="CW26" i="7"/>
  <c r="CW29" i="7" s="1"/>
  <c r="BP16" i="7" s="1"/>
  <c r="DE21" i="7"/>
  <c r="BF17" i="7"/>
  <c r="DD21" i="7"/>
  <c r="BD17" i="7"/>
  <c r="DL21" i="7"/>
  <c r="BF21" i="7"/>
  <c r="DK21" i="7"/>
  <c r="BD21" i="7"/>
  <c r="AZ19" i="7"/>
  <c r="DH21" i="7"/>
  <c r="BF19" i="7"/>
  <c r="DF21" i="7"/>
  <c r="BH17" i="7"/>
  <c r="AZ21" i="7"/>
  <c r="DM21" i="7"/>
  <c r="BH21" i="7"/>
  <c r="DI21" i="7"/>
  <c r="BH19" i="7"/>
  <c r="DG21" i="7" l="1"/>
  <c r="BD23" i="7"/>
  <c r="BH23" i="7"/>
  <c r="BF23" i="7"/>
  <c r="BT35" i="7" l="1"/>
  <c r="F38" i="2"/>
  <c r="E38" i="2"/>
  <c r="G17" i="2" l="1"/>
  <c r="G16" i="2"/>
  <c r="G15" i="2"/>
  <c r="CX21" i="7" l="1"/>
  <c r="BL17" i="7" s="1"/>
  <c r="CZ21" i="7"/>
  <c r="BL21" i="7" s="1"/>
  <c r="CO9" i="7"/>
  <c r="CY21" i="7"/>
  <c r="BL19" i="7" s="1"/>
  <c r="DT21" i="7" l="1"/>
  <c r="DU21" i="7"/>
  <c r="DW21" i="7"/>
  <c r="DV21" i="7"/>
  <c r="DY21" i="7"/>
  <c r="DQ21" i="7"/>
  <c r="DR21" i="7"/>
  <c r="DS21" i="7"/>
  <c r="DX21" i="7"/>
  <c r="CX26" i="7" l="1"/>
  <c r="CX29" i="7" s="1"/>
  <c r="BP17" i="7" s="1"/>
  <c r="CZ26" i="7"/>
  <c r="CZ29" i="7" s="1"/>
  <c r="BP21" i="7" s="1"/>
  <c r="CY26" i="7"/>
  <c r="CY29" i="7" s="1"/>
  <c r="BP19" i="7" s="1"/>
  <c r="CZ31" i="7" l="1"/>
  <c r="BP23" i="7" s="1"/>
  <c r="BX35" i="7" s="1"/>
  <c r="BX38" i="7" s="1"/>
  <c r="BR7" i="7" s="1"/>
</calcChain>
</file>

<file path=xl/sharedStrings.xml><?xml version="1.0" encoding="utf-8"?>
<sst xmlns="http://schemas.openxmlformats.org/spreadsheetml/2006/main" count="277" uniqueCount="187">
  <si>
    <t>€</t>
  </si>
  <si>
    <t>Fahrtkosten</t>
  </si>
  <si>
    <t>km</t>
  </si>
  <si>
    <t>Dienstreisegenehmigung und Belege sind beigefügt.</t>
  </si>
  <si>
    <t>Sonstiges:</t>
  </si>
  <si>
    <t>Geprüft</t>
  </si>
  <si>
    <t>Sachkonto</t>
  </si>
  <si>
    <t>Kostenstelle</t>
  </si>
  <si>
    <t>Kostenträger</t>
  </si>
  <si>
    <t>Betrag in Euro</t>
  </si>
  <si>
    <t>Partner-Nr.</t>
  </si>
  <si>
    <t>Beleg-Nr.</t>
  </si>
  <si>
    <t>Angeordnet</t>
  </si>
  <si>
    <t>Reisekosten</t>
  </si>
  <si>
    <t>Außerunterrichtliche Veranstaltung</t>
  </si>
  <si>
    <t>Tagesgeldsätze:</t>
  </si>
  <si>
    <t>ab 8 Std.</t>
  </si>
  <si>
    <t>ab 14 Std.</t>
  </si>
  <si>
    <t>ganzer Tag</t>
  </si>
  <si>
    <t>Aufwandsentschädigung</t>
  </si>
  <si>
    <t>mehrtägige AUV</t>
  </si>
  <si>
    <t xml:space="preserve">Tagesgeldsatz </t>
  </si>
  <si>
    <t>Inland</t>
  </si>
  <si>
    <t>Kürzung Tagegeld bei Gewährung von</t>
  </si>
  <si>
    <t>Frühstück</t>
  </si>
  <si>
    <t>Mittagessen</t>
  </si>
  <si>
    <t>Abendessen</t>
  </si>
  <si>
    <t>km-Satz …...</t>
  </si>
  <si>
    <t>Standard</t>
  </si>
  <si>
    <t>Fahrrad / E-Bike / Pedelec</t>
  </si>
  <si>
    <t>Benutzung priv. KFZ 
wegen erheblichem dienstl. Interesse</t>
  </si>
  <si>
    <t>z.Dienstreiseverkehr zug.</t>
  </si>
  <si>
    <t>aktuelle Datei mit Pfad:</t>
  </si>
  <si>
    <t>Fahrrad</t>
  </si>
  <si>
    <t>aktuelle Datei:</t>
  </si>
  <si>
    <t>aktueller Pfad:</t>
  </si>
  <si>
    <t>Tagegeldsatz ganzer Tag:</t>
  </si>
  <si>
    <t>Anreise/Abreise</t>
  </si>
  <si>
    <t>An-(&gt;16Uhr)/ Abreise(&lt;8Uhr) am Folgetag</t>
  </si>
  <si>
    <t>eintägig</t>
  </si>
  <si>
    <t>Anreise</t>
  </si>
  <si>
    <t>ganze Tg.</t>
  </si>
  <si>
    <t>Rückreise</t>
  </si>
  <si>
    <t>Tagegeld ungekürzt</t>
  </si>
  <si>
    <t>Anzahl Mahlzeiten</t>
  </si>
  <si>
    <t>Kürzungsbetrag</t>
  </si>
  <si>
    <t>Abreise</t>
  </si>
  <si>
    <t>Rückkehr</t>
  </si>
  <si>
    <t>am gl. Tag</t>
  </si>
  <si>
    <t>et</t>
  </si>
  <si>
    <t>mt</t>
  </si>
  <si>
    <t>(Anzahl)</t>
  </si>
  <si>
    <t>mt-Anreise</t>
  </si>
  <si>
    <t>mt-ganzeTg</t>
  </si>
  <si>
    <t>mt-Rückreise</t>
  </si>
  <si>
    <t>FS</t>
  </si>
  <si>
    <t>ME</t>
  </si>
  <si>
    <t>AE</t>
  </si>
  <si>
    <t>Ü</t>
  </si>
  <si>
    <t>Kürzung Tagegeld</t>
  </si>
  <si>
    <t>aktuelles Datum:</t>
  </si>
  <si>
    <t>Resttagegeld</t>
  </si>
  <si>
    <t>SUMME Resttagegeld:</t>
  </si>
  <si>
    <t>Anreisetag</t>
  </si>
  <si>
    <t>ganze Tage</t>
  </si>
  <si>
    <t>Rückreisetag</t>
  </si>
  <si>
    <t>Rest-
tagegeld</t>
  </si>
  <si>
    <t>TG un-
gekürzt</t>
  </si>
  <si>
    <t>Dauer</t>
  </si>
  <si>
    <t>andere Fahrtkosten</t>
  </si>
  <si>
    <t>Nebenkosten</t>
  </si>
  <si>
    <t>(Rest-)Tagegeld</t>
  </si>
  <si>
    <t>Unterkunft:</t>
  </si>
  <si>
    <t>Höchstsatz</t>
  </si>
  <si>
    <t>Inland:</t>
  </si>
  <si>
    <t>Ausland:</t>
  </si>
  <si>
    <t>80% des Höchstsatzes</t>
  </si>
  <si>
    <t>Reiseziel:</t>
  </si>
  <si>
    <t>Ort:</t>
  </si>
  <si>
    <t>Verpflegung</t>
  </si>
  <si>
    <t>gemäß beigefügten Belegen:</t>
  </si>
  <si>
    <t>mit dem Fahrrad zurückgelegte km:</t>
  </si>
  <si>
    <t>Nebenkosten (bitte Belege beifügen und auf diesen begründen):</t>
  </si>
  <si>
    <t>Reise:</t>
  </si>
  <si>
    <t>Fahrtkosten - einschl. Ausflugsfahrten -</t>
  </si>
  <si>
    <t>Übernachtung/Unterkunft</t>
  </si>
  <si>
    <t>AUV   Reisekostenrechnung</t>
  </si>
  <si>
    <t>( Außerunterrichtlche Veranstaltung)</t>
  </si>
  <si>
    <t>Straße, Haus-Nr.:</t>
  </si>
  <si>
    <t>Antragsteller:</t>
  </si>
  <si>
    <t>Name, Vorname:</t>
  </si>
  <si>
    <t>Bank:</t>
  </si>
  <si>
    <t>IBAN:</t>
  </si>
  <si>
    <t>Zahl der teilnehmenden Schüler(innen):</t>
  </si>
  <si>
    <t>Zahl der Begleitpersonen (insgesamt):</t>
  </si>
  <si>
    <t>Uhr
 [hh:mm]</t>
  </si>
  <si>
    <t>(bitte Belege beifügen)</t>
  </si>
  <si>
    <t>bei KFZ-Benutzung:
  gefahrene km (Hin- und Rückreise)</t>
  </si>
  <si>
    <t xml:space="preserve">  ggf. Mitfahrer (Namen)</t>
  </si>
  <si>
    <r>
      <rPr>
        <b/>
        <u/>
        <sz val="11"/>
        <color rgb="FFFF0000"/>
        <rFont val="Calibri"/>
        <family val="2"/>
        <scheme val="minor"/>
      </rPr>
      <t>Schule:</t>
    </r>
    <r>
      <rPr>
        <sz val="8"/>
        <color rgb="FF000000"/>
        <rFont val="Calibri"/>
        <family val="2"/>
        <scheme val="minor"/>
      </rPr>
      <t xml:space="preserve">
(mit Schulort)</t>
    </r>
  </si>
  <si>
    <t>Mittag-
essen</t>
  </si>
  <si>
    <t>Abend-
essen</t>
  </si>
  <si>
    <r>
      <rPr>
        <u/>
        <sz val="8"/>
        <color theme="1"/>
        <rFont val="Calibri"/>
        <family val="2"/>
        <scheme val="minor"/>
      </rPr>
      <t>Beginn der Reise</t>
    </r>
    <r>
      <rPr>
        <sz val="8"/>
        <color theme="1"/>
        <rFont val="Calibri"/>
        <family val="2"/>
        <scheme val="minor"/>
      </rPr>
      <t xml:space="preserve">
(Datum und Uhrzeit)</t>
    </r>
  </si>
  <si>
    <r>
      <rPr>
        <u/>
        <sz val="8"/>
        <color theme="1"/>
        <rFont val="Calibri"/>
        <family val="2"/>
        <scheme val="minor"/>
      </rPr>
      <t>Ende der Reise</t>
    </r>
    <r>
      <rPr>
        <sz val="8"/>
        <color theme="1"/>
        <rFont val="Calibri"/>
        <family val="2"/>
        <scheme val="minor"/>
      </rPr>
      <t xml:space="preserve">
(Datum und Uhrzeit)</t>
    </r>
  </si>
  <si>
    <t xml:space="preserve">Ort: </t>
  </si>
  <si>
    <t xml:space="preserve">PLZ:  </t>
  </si>
  <si>
    <t>darin enthalten für Verpflegung (soweit separat ausgewiesen)</t>
  </si>
  <si>
    <t>Dienstreisegenehmigung und Belege sind dem Antrag von Frau/Herrn</t>
  </si>
  <si>
    <t>beigefügt.</t>
  </si>
  <si>
    <t>mt-ganzeTage</t>
  </si>
  <si>
    <t>Auswahlen:</t>
  </si>
  <si>
    <t>Ausland/Inland:</t>
  </si>
  <si>
    <t>Unterkunft</t>
  </si>
  <si>
    <t>Verplegung - ganzeTage</t>
  </si>
  <si>
    <t>Tagegeldsatz ganzer Tag (gekürzt):</t>
  </si>
  <si>
    <t>Nicht vom Antragsteller auszufüllen !</t>
  </si>
  <si>
    <t>eintägige Dienstreise bzw. "Mitternachtsregel</t>
  </si>
  <si>
    <t>SUMMEN:</t>
  </si>
  <si>
    <t>Erstattung für gefahrene km:</t>
  </si>
  <si>
    <t>Ankreuzen:</t>
  </si>
  <si>
    <t>Fahrtkosten:</t>
  </si>
  <si>
    <t>gem. Belege:</t>
  </si>
  <si>
    <t>KFZ:</t>
  </si>
  <si>
    <t>Fahrrad:</t>
  </si>
  <si>
    <t>Nebenkosten:</t>
  </si>
  <si>
    <t>Belege:</t>
  </si>
  <si>
    <t>bei anderem Antrag:</t>
  </si>
  <si>
    <t>beigefügt:</t>
  </si>
  <si>
    <t>höherer km-Satz KFZ:</t>
  </si>
  <si>
    <t>KFZ-km-Satz:</t>
  </si>
  <si>
    <t>Fahrrad-km-Satz:</t>
  </si>
  <si>
    <t>Reisedatum:</t>
  </si>
  <si>
    <t>Bank</t>
  </si>
  <si>
    <t>Schule:</t>
  </si>
  <si>
    <t>Erstattungsbetrag:</t>
  </si>
  <si>
    <t>Korrektur einzelner Beträge</t>
  </si>
  <si>
    <t>bearbeitet:</t>
  </si>
  <si>
    <t>Sachbearbeiter(in):</t>
  </si>
  <si>
    <t>Anmerkungen:</t>
  </si>
  <si>
    <t>Kosten für die Unterkunft</t>
  </si>
  <si>
    <t xml:space="preserve">Rottenburg, den </t>
  </si>
  <si>
    <t>Hinweise und Erläuterungen:</t>
  </si>
  <si>
    <t>Antragsformular:</t>
  </si>
  <si>
    <t>Tag, Monat und Jahr müssen je durch einen Punkt getrennt werden</t>
  </si>
  <si>
    <t>Berechnung der Erstattung:</t>
  </si>
  <si>
    <t>Es wird eine automatische Tagegeldberehnung durchgeführt. Hierfür werden die Tagegeldsätze und Kürzungsanteile bei gewährten Mahlzeiten verwendet, die in diesem Tabellenblatt "Hinweise-allg.Eingaben" eingetragen sind.</t>
  </si>
  <si>
    <r>
      <rPr>
        <u/>
        <sz val="10"/>
        <color rgb="FF000000"/>
        <rFont val="Arial"/>
        <family val="2"/>
      </rPr>
      <t>Ausnahme</t>
    </r>
    <r>
      <rPr>
        <sz val="10"/>
        <color rgb="FF000000"/>
        <rFont val="Arial"/>
        <family val="2"/>
      </rPr>
      <t>: Beginnt die Dienstreise nach 16 Uhr und endet vor 8 Uhr des Folgetags, so wird die Abwesenheitszeit und das sich ergebende Tagegeld für den gesamten Zeitraum berechnet (sog. "Mitternachtsregel"), sofern keine Übernachtung stattgefunden hat (--&gt; wird das Eingabefeld "Übernachtungen" freigelassen, wird davon ausgegangen, dass keine Übernachtung stattgefunden hat).  [siehe VwV LRKG 6.2.1]</t>
    </r>
  </si>
  <si>
    <t>Im unteren Teil des Berechnungsformulars werden die berechneten Erstattungsbeträge untereinander aufgeführt und addiert. Jeder dieser berechneten Beträge kann durch eine Eingabe im blauen Feld (jeweils links daneben  --&gt;  "Korrektur einzelner Beträge") überschrieben werden.</t>
  </si>
  <si>
    <r>
      <rPr>
        <u/>
        <sz val="10"/>
        <color rgb="FF000000"/>
        <rFont val="Arial"/>
        <family val="2"/>
      </rPr>
      <t>Besonderheit</t>
    </r>
    <r>
      <rPr>
        <sz val="10"/>
        <color rgb="FF000000"/>
        <rFont val="Arial"/>
        <family val="2"/>
      </rPr>
      <t>: beim Rückkehr-Datum bedarf es keiner Eintragung, wenn die Rückkehr am gleichen Tag erfolgte wie die Abfahrt.</t>
    </r>
  </si>
  <si>
    <r>
      <rPr>
        <b/>
        <u/>
        <sz val="10"/>
        <color rgb="FF000000"/>
        <rFont val="Arial"/>
        <family val="2"/>
      </rPr>
      <t>Wichtig</t>
    </r>
    <r>
      <rPr>
        <b/>
        <sz val="10"/>
        <color rgb="FF000000"/>
        <rFont val="Arial"/>
        <family val="2"/>
      </rPr>
      <t>:</t>
    </r>
    <r>
      <rPr>
        <sz val="10"/>
        <color rgb="FF000000"/>
        <rFont val="Arial"/>
        <family val="2"/>
      </rPr>
      <t xml:space="preserve"> Bei jeder Fahrtkostenberechung muss wegen der unterschiedlichen km-Sätze festgelegt werden, ob das erhebliche dienstliche Interesse an der Benutzung des priv. KFZ festgestellt wurde (--&gt;  ggf. bitte anklicken)</t>
    </r>
  </si>
  <si>
    <t xml:space="preserve">Die prozentualen Kürzungen des Tagegelds wegen unentgeltlich bereitgestell-ter Mahlzeiten beziehen sich im Landesreisekostengesetz (in der Fassung gültig ab 01.01.2022) auf den vollen Tagessatz. Diese Kürzungen werden in den Berechnungen dieses Tools für jeden Kalendertag separat berechnet und vom Tagegeld des jeweiligen Tages abgezogen. Überschreitet hierbei die Kürzung an einem Kalendertag das Tagegeld, so wird das Resttagegeld für diesen Tag auf Null gesetzt (eine Verrechnung mit dem Tagegeldanspruch eines anderen Tages der gleichen Dienstreise erfolgt also nicht). </t>
  </si>
  <si>
    <t>Bitte beachten:</t>
  </si>
  <si>
    <r>
      <t xml:space="preserve">Eingabe von Uhrzeiten mit Doppelpunkt 
(z.B.:  </t>
    </r>
    <r>
      <rPr>
        <b/>
        <sz val="14"/>
        <color rgb="FF0000FF"/>
        <rFont val="Arial"/>
        <family val="2"/>
      </rPr>
      <t>7:45</t>
    </r>
    <r>
      <rPr>
        <sz val="11"/>
        <color rgb="FF000000"/>
        <rFont val="Arial"/>
        <family val="2"/>
      </rPr>
      <t xml:space="preserve"> )</t>
    </r>
  </si>
  <si>
    <t>Art der außerunterrichtl. Veranstaltung (z:B. Schullandheim, ...):</t>
  </si>
  <si>
    <t>Datum des Antrags:</t>
  </si>
  <si>
    <t>Die in diesem Antrag enthaltenen Daten werden zur Berechnung der Reisekosten, Rechnungslegung und Bescheiderstellung mittels EDV gespeichert.</t>
  </si>
  <si>
    <t>Mit der Abgabe dieser AUV-Reisekostenrechnung versichert die/der Antragsteller(in) pflichtgemäß die Richtigkeit der gemachten Angaben.</t>
  </si>
  <si>
    <t>Hinweis:</t>
  </si>
  <si>
    <t>Prüfziffer:</t>
  </si>
  <si>
    <t>BLZ:</t>
  </si>
  <si>
    <t>Kto.Nr.:</t>
  </si>
  <si>
    <t>aus IBAN:</t>
  </si>
  <si>
    <t>errechnete Prüfziffer:</t>
  </si>
  <si>
    <t>Zeichenanzahl IBAN:</t>
  </si>
  <si>
    <r>
      <rPr>
        <b/>
        <u/>
        <sz val="8"/>
        <color rgb="FFFF0000"/>
        <rFont val="Calibri"/>
        <family val="2"/>
        <scheme val="minor"/>
      </rPr>
      <t>an vollen Tagen</t>
    </r>
    <r>
      <rPr>
        <sz val="8"/>
        <color rgb="FFFF0000"/>
        <rFont val="Calibri"/>
        <family val="2"/>
        <scheme val="minor"/>
      </rPr>
      <t xml:space="preserve"> (nicht An- oder Rückreisetag):</t>
    </r>
  </si>
  <si>
    <t>am Rückreisetag:</t>
  </si>
  <si>
    <t>Abend-essen</t>
  </si>
  <si>
    <r>
      <t xml:space="preserve">am </t>
    </r>
    <r>
      <rPr>
        <u/>
        <sz val="8"/>
        <color rgb="FFFF0000"/>
        <rFont val="Calibri"/>
        <family val="2"/>
        <scheme val="minor"/>
      </rPr>
      <t>Anreisetag</t>
    </r>
    <r>
      <rPr>
        <sz val="8"/>
        <color rgb="FFFF0000"/>
        <rFont val="Calibri"/>
        <family val="2"/>
        <scheme val="minor"/>
      </rPr>
      <t xml:space="preserve"> bzw. bei </t>
    </r>
    <r>
      <rPr>
        <u/>
        <sz val="8"/>
        <color rgb="FFFF0000"/>
        <rFont val="Calibri"/>
        <family val="2"/>
        <scheme val="minor"/>
      </rPr>
      <t>eintägiger Dienstreise</t>
    </r>
    <r>
      <rPr>
        <sz val="8"/>
        <color rgb="FFFF0000"/>
        <rFont val="Calibri"/>
        <family val="2"/>
        <scheme val="minor"/>
      </rPr>
      <t>:</t>
    </r>
  </si>
  <si>
    <t>Für die Berechnung der Fahrtkosten werden die km-Sätze verwendet, die in diesem Tabellenblatt "Hinweise-allg.Eingaben" eingetragen sind (siehe links).</t>
  </si>
  <si>
    <t>Folgende Berechnungsmodalitäten wurden beim Rechenalgorythmus hierbei berücksichtigt:</t>
  </si>
  <si>
    <t>Bei mehrtägigen Dienstreisen wird die Abwesenheit und das daraus resultierende Tagegeld für jeden Kalendertag separat berechnet.</t>
  </si>
  <si>
    <r>
      <t xml:space="preserve">Die Eingabe der </t>
    </r>
    <r>
      <rPr>
        <b/>
        <sz val="10"/>
        <color rgb="FF000000"/>
        <rFont val="Arial"/>
        <family val="2"/>
      </rPr>
      <t>IBAN</t>
    </r>
    <r>
      <rPr>
        <sz val="10"/>
        <color rgb="FF000000"/>
        <rFont val="Arial"/>
        <family val="2"/>
      </rPr>
      <t xml:space="preserve"> kann wahlweise mit oder ohne Leerstellen erfolgen. Für deutsche IBAN-Nummern (sofern die IBAN also mit den Buchstaben DE beginnt) erfolgt eine Plausibilitätsprüfung. Bei Unstimmigkeit wird ein Hinweis gegeben. </t>
    </r>
  </si>
  <si>
    <r>
      <t xml:space="preserve">Eingabe eines </t>
    </r>
    <r>
      <rPr>
        <b/>
        <sz val="10"/>
        <color rgb="FF000000"/>
        <rFont val="Arial"/>
        <family val="2"/>
      </rPr>
      <t>Datums</t>
    </r>
    <r>
      <rPr>
        <sz val="10"/>
        <color rgb="FF000000"/>
        <rFont val="Arial"/>
        <family val="2"/>
      </rPr>
      <t xml:space="preserve"> kann verkürzt erfolgen, z.B.:  3.4.24, die Formatierung macht daraus automatisch </t>
    </r>
    <r>
      <rPr>
        <b/>
        <sz val="10"/>
        <color rgb="FF0000FF"/>
        <rFont val="Arial"/>
        <family val="2"/>
      </rPr>
      <t>03.04.2024</t>
    </r>
  </si>
  <si>
    <r>
      <t xml:space="preserve">Eingabe von </t>
    </r>
    <r>
      <rPr>
        <b/>
        <sz val="10"/>
        <color rgb="FF000000"/>
        <rFont val="Arial"/>
        <family val="2"/>
      </rPr>
      <t>Uhrzeiten</t>
    </r>
    <r>
      <rPr>
        <sz val="10"/>
        <color rgb="FF000000"/>
        <rFont val="Arial"/>
        <family val="2"/>
      </rPr>
      <t xml:space="preserve"> mit Doppelpunkt  (z.B.:  </t>
    </r>
    <r>
      <rPr>
        <b/>
        <sz val="12"/>
        <color rgb="FF0000FF"/>
        <rFont val="Arial"/>
        <family val="2"/>
      </rPr>
      <t>7:45</t>
    </r>
    <r>
      <rPr>
        <sz val="10"/>
        <color rgb="FF000000"/>
        <rFont val="Arial"/>
        <family val="2"/>
      </rPr>
      <t xml:space="preserve"> )</t>
    </r>
  </si>
  <si>
    <t>01/2024, Sc</t>
  </si>
  <si>
    <t>01-2024</t>
  </si>
  <si>
    <t>Hinweise zum Ablauf der Reisekostenabrechnung
für Begleitpersonen bei Außerunterrichtlichen Veranstaltungen</t>
  </si>
  <si>
    <t>"Workflow"</t>
  </si>
  <si>
    <t>Reisekosten   ---   Außerunterrichtliche Veranstaltung   ---   01-2024</t>
  </si>
  <si>
    <t>Die Planung der Einzelveranstaltungen mit Antrag auf Genehmigung (Antragsformular) durch die Schulleitung erfolgt in der Regel durch die Lehrkräfte.</t>
  </si>
  <si>
    <t>Die Schulleitung erteilt die Genehmigungen auf den Antragsformularen mit Unterschrift in schriftlicher Form (Versicherungsrechtliche Aspekte !).</t>
  </si>
  <si>
    <t>Die Durchführung erfolgt durch die Lehrkräfte.</t>
  </si>
  <si>
    <t>Die Abrechnungsformulare werden von den Lehrkräften ausgefüllt und mit den notwendigen Unterlagen und insbesondere der zuvor erteilten schriftlichen Genehmigung dem Sekretariat und der Schulleitung vorgelegt. 
Dies soll in digitaler Form erfolgen. Deshalb bedarf es auf der Abrechnung keiner Unterschrift!</t>
  </si>
  <si>
    <t>Schulleitung / Sekretariat prüfen die Abrechnung und Vollständigkeit der beizufügenden Unterlagen.</t>
  </si>
  <si>
    <t>Schulleitung / Sekretariat leiten die Unterlagen auf digitalem Weg ans Bischöfliche Stiftungsschulamt weiter (nur bei Weiterleitung über Schulleitung / Sekretariat gilt die Abrechnung auf dem Abrechnungsformular als anerkannt und kann in digitaler Form ohne Unterschrift beim Stiftungsschulamt eingereicht werden. Direkte Übersendung von Abrechnungen durch Lehrkräfte oder andere Stellen/Personen werden zurückgewiesen.</t>
  </si>
  <si>
    <t>Berechnungen, Festsetzungen  und Auszahlungen  der Reisekosten erfolgen im Stiftungsschulamt.</t>
  </si>
  <si>
    <t>Den Außerunterrichtlichen Veranstaltungen geht die Budgetplanung der Schule mit Gesamtplanung aller Veranstaltungen voraus.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</si>
</sst>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quot;€&quot;"/>
    <numFmt numFmtId="165" formatCode="[h]:mm"/>
    <numFmt numFmtId="166" formatCode="d/m/yy\ h:mm;@"/>
    <numFmt numFmtId="167" formatCode="h:mm;@"/>
  </numFmts>
  <fonts count="71" x14ac:knownFonts="1">
    <font>
      <sz val="10"/>
      <color rgb="FF000000"/>
      <name val="Times New Roman"/>
      <charset val="204"/>
    </font>
    <font>
      <sz val="11"/>
      <color theme="1"/>
      <name val="Calibri"/>
      <family val="2"/>
      <scheme val="minor"/>
    </font>
    <font>
      <sz val="8"/>
      <name val="Arial"/>
      <family val="2"/>
    </font>
    <font>
      <sz val="10"/>
      <name val="Arial"/>
      <family val="2"/>
    </font>
    <font>
      <sz val="9"/>
      <color rgb="FFFF0000"/>
      <name val="Arial"/>
      <family val="2"/>
    </font>
    <font>
      <sz val="10"/>
      <color rgb="FF000000"/>
      <name val="Arial"/>
      <family val="2"/>
    </font>
    <font>
      <sz val="11"/>
      <color rgb="FF000000"/>
      <name val="Arial"/>
      <family val="2"/>
    </font>
    <font>
      <b/>
      <sz val="11"/>
      <color rgb="FF000000"/>
      <name val="Arial"/>
      <family val="2"/>
    </font>
    <font>
      <sz val="11"/>
      <color rgb="FF000000"/>
      <name val="Times New Roman"/>
      <family val="1"/>
    </font>
    <font>
      <sz val="10"/>
      <color rgb="FF000000"/>
      <name val="Times New Roman"/>
      <family val="1"/>
    </font>
    <font>
      <b/>
      <sz val="10"/>
      <color rgb="FF000000"/>
      <name val="Arial"/>
      <family val="2"/>
    </font>
    <font>
      <u/>
      <sz val="10"/>
      <color rgb="FF000000"/>
      <name val="Arial"/>
      <family val="2"/>
    </font>
    <font>
      <sz val="10"/>
      <color indexed="55"/>
      <name val="Arial"/>
      <family val="2"/>
    </font>
    <font>
      <sz val="10"/>
      <color theme="0" tint="-0.499984740745262"/>
      <name val="Arial"/>
      <family val="2"/>
    </font>
    <font>
      <sz val="8"/>
      <color theme="0" tint="-0.499984740745262"/>
      <name val="Arial"/>
      <family val="2"/>
    </font>
    <font>
      <u/>
      <sz val="11"/>
      <color theme="0" tint="-0.34998626667073579"/>
      <name val="Arial"/>
      <family val="2"/>
    </font>
    <font>
      <sz val="11"/>
      <color theme="0" tint="-0.34998626667073579"/>
      <name val="Arial"/>
      <family val="2"/>
    </font>
    <font>
      <b/>
      <sz val="10"/>
      <color theme="0" tint="-0.499984740745262"/>
      <name val="Arial"/>
      <family val="2"/>
    </font>
    <font>
      <b/>
      <sz val="10"/>
      <color rgb="FF000000"/>
      <name val="Times New Roman"/>
      <family val="1"/>
    </font>
    <font>
      <sz val="8"/>
      <color rgb="FF000000"/>
      <name val="Times New Roman"/>
      <family val="1"/>
    </font>
    <font>
      <sz val="8"/>
      <color rgb="FF000000"/>
      <name val="Segoe UI"/>
      <family val="2"/>
    </font>
    <font>
      <b/>
      <sz val="11"/>
      <color rgb="FF000000"/>
      <name val="Times New Roman"/>
      <family val="1"/>
    </font>
    <font>
      <sz val="10"/>
      <color rgb="FFFF0000"/>
      <name val="Times New Roman"/>
      <family val="1"/>
    </font>
    <font>
      <sz val="9"/>
      <color rgb="FF000000"/>
      <name val="Times New Roman"/>
      <family val="1"/>
    </font>
    <font>
      <sz val="8"/>
      <name val="Calibri"/>
      <family val="2"/>
      <scheme val="minor"/>
    </font>
    <font>
      <sz val="9.5"/>
      <color rgb="FF000000"/>
      <name val="Calibri"/>
      <family val="2"/>
      <scheme val="minor"/>
    </font>
    <font>
      <sz val="10"/>
      <color rgb="FF000000"/>
      <name val="Calibri"/>
      <family val="2"/>
      <scheme val="minor"/>
    </font>
    <font>
      <sz val="8"/>
      <color rgb="FF000000"/>
      <name val="Calibri"/>
      <family val="2"/>
      <scheme val="minor"/>
    </font>
    <font>
      <sz val="9"/>
      <color rgb="FF000000"/>
      <name val="Calibri"/>
      <family val="2"/>
      <scheme val="minor"/>
    </font>
    <font>
      <b/>
      <sz val="16"/>
      <color rgb="FF000000"/>
      <name val="Calibri"/>
      <family val="2"/>
      <scheme val="minor"/>
    </font>
    <font>
      <b/>
      <sz val="11"/>
      <color rgb="FFFF0000"/>
      <name val="Calibri"/>
      <family val="2"/>
      <scheme val="minor"/>
    </font>
    <font>
      <b/>
      <u/>
      <sz val="11"/>
      <color rgb="FFFF0000"/>
      <name val="Calibri"/>
      <family val="2"/>
      <scheme val="minor"/>
    </font>
    <font>
      <sz val="8"/>
      <color rgb="FFFF0000"/>
      <name val="Calibri"/>
      <family val="2"/>
      <scheme val="minor"/>
    </font>
    <font>
      <b/>
      <u/>
      <sz val="8"/>
      <color rgb="FFFF0000"/>
      <name val="Calibri"/>
      <family val="2"/>
      <scheme val="minor"/>
    </font>
    <font>
      <sz val="10"/>
      <color rgb="FFFF0000"/>
      <name val="Calibri"/>
      <family val="2"/>
      <scheme val="minor"/>
    </font>
    <font>
      <sz val="11"/>
      <name val="Calibri"/>
      <family val="2"/>
      <scheme val="minor"/>
    </font>
    <font>
      <sz val="11"/>
      <color rgb="FF000000"/>
      <name val="Calibri"/>
      <family val="2"/>
      <scheme val="minor"/>
    </font>
    <font>
      <sz val="9.5"/>
      <name val="Calibri"/>
      <family val="2"/>
      <scheme val="minor"/>
    </font>
    <font>
      <sz val="8"/>
      <color theme="1"/>
      <name val="Calibri"/>
      <family val="2"/>
      <scheme val="minor"/>
    </font>
    <font>
      <u/>
      <sz val="8"/>
      <color theme="1"/>
      <name val="Calibri"/>
      <family val="2"/>
      <scheme val="minor"/>
    </font>
    <font>
      <sz val="10"/>
      <color theme="1"/>
      <name val="Calibri"/>
      <family val="2"/>
      <scheme val="minor"/>
    </font>
    <font>
      <sz val="8.5"/>
      <color rgb="FF000000"/>
      <name val="Calibri"/>
      <family val="2"/>
      <scheme val="minor"/>
    </font>
    <font>
      <sz val="8.5"/>
      <color rgb="FF000000"/>
      <name val="Times New Roman"/>
      <family val="1"/>
    </font>
    <font>
      <u/>
      <sz val="10"/>
      <color theme="0" tint="-0.499984740745262"/>
      <name val="Arial"/>
      <family val="2"/>
    </font>
    <font>
      <b/>
      <sz val="11"/>
      <color rgb="FF000000"/>
      <name val="Calibri"/>
      <family val="2"/>
      <scheme val="minor"/>
    </font>
    <font>
      <b/>
      <sz val="14"/>
      <color rgb="FF000000"/>
      <name val="Arial"/>
      <family val="2"/>
    </font>
    <font>
      <b/>
      <sz val="10"/>
      <color rgb="FF000000"/>
      <name val="Calibri"/>
      <family val="2"/>
      <scheme val="minor"/>
    </font>
    <font>
      <sz val="8"/>
      <color rgb="FFC00000"/>
      <name val="Calibri"/>
      <family val="2"/>
      <scheme val="minor"/>
    </font>
    <font>
      <sz val="8"/>
      <color rgb="FFC00000"/>
      <name val="Times New Roman"/>
      <family val="1"/>
    </font>
    <font>
      <b/>
      <u/>
      <sz val="8"/>
      <color rgb="FF000000"/>
      <name val="Calibri"/>
      <family val="2"/>
      <scheme val="minor"/>
    </font>
    <font>
      <b/>
      <u/>
      <sz val="8"/>
      <color rgb="FF000000"/>
      <name val="Times New Roman"/>
      <family val="1"/>
    </font>
    <font>
      <b/>
      <u/>
      <sz val="10"/>
      <color rgb="FF000000"/>
      <name val="Times New Roman"/>
      <family val="1"/>
    </font>
    <font>
      <u/>
      <sz val="11"/>
      <color rgb="FF000000"/>
      <name val="Calibri"/>
      <family val="2"/>
      <scheme val="minor"/>
    </font>
    <font>
      <b/>
      <sz val="14"/>
      <color rgb="FF000000"/>
      <name val="Times New Roman"/>
      <family val="1"/>
    </font>
    <font>
      <b/>
      <u/>
      <sz val="10"/>
      <color rgb="FF000000"/>
      <name val="Arial"/>
      <family val="2"/>
    </font>
    <font>
      <b/>
      <sz val="12"/>
      <color rgb="FF0000FF"/>
      <name val="Arial"/>
      <family val="2"/>
    </font>
    <font>
      <b/>
      <sz val="10"/>
      <color rgb="FF0000FF"/>
      <name val="Arial"/>
      <family val="2"/>
    </font>
    <font>
      <b/>
      <u/>
      <sz val="10"/>
      <color rgb="FF000000"/>
      <name val="Calibri"/>
      <family val="2"/>
      <scheme val="minor"/>
    </font>
    <font>
      <b/>
      <sz val="12"/>
      <color rgb="FF000000"/>
      <name val="Calibri"/>
      <family val="2"/>
      <scheme val="minor"/>
    </font>
    <font>
      <b/>
      <sz val="12"/>
      <color rgb="FF000000"/>
      <name val="Times New Roman"/>
      <family val="1"/>
    </font>
    <font>
      <b/>
      <u/>
      <sz val="11"/>
      <color rgb="FF000000"/>
      <name val="Arial"/>
      <family val="2"/>
    </font>
    <font>
      <b/>
      <sz val="14"/>
      <color rgb="FF0000FF"/>
      <name val="Arial"/>
      <family val="2"/>
    </font>
    <font>
      <sz val="9"/>
      <name val="Arial"/>
      <family val="2"/>
    </font>
    <font>
      <sz val="10"/>
      <name val="Times New Roman"/>
      <family val="1"/>
    </font>
    <font>
      <sz val="9"/>
      <name val="Times New Roman"/>
      <family val="1"/>
    </font>
    <font>
      <u/>
      <sz val="8"/>
      <color rgb="FFFF0000"/>
      <name val="Calibri"/>
      <family val="2"/>
      <scheme val="minor"/>
    </font>
    <font>
      <u/>
      <sz val="10"/>
      <color rgb="FFFF0000"/>
      <name val="Times New Roman"/>
      <family val="1"/>
    </font>
    <font>
      <b/>
      <sz val="16"/>
      <color rgb="FF000000"/>
      <name val="Arial"/>
      <family val="2"/>
    </font>
    <font>
      <sz val="12"/>
      <color rgb="FF000000"/>
      <name val="Arial"/>
      <family val="2"/>
    </font>
    <font>
      <sz val="12"/>
      <color rgb="FF000000"/>
      <name val="Times New Roman"/>
      <family val="1"/>
    </font>
    <font>
      <sz val="12"/>
      <name val="Arial"/>
      <family val="2"/>
    </font>
  </fonts>
  <fills count="18">
    <fill>
      <patternFill patternType="none"/>
    </fill>
    <fill>
      <patternFill patternType="gray125"/>
    </fill>
    <fill>
      <patternFill patternType="solid">
        <fgColor theme="8"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DDDDDD"/>
        <bgColor indexed="64"/>
      </patternFill>
    </fill>
    <fill>
      <patternFill patternType="solid">
        <fgColor theme="0"/>
        <bgColor indexed="64"/>
      </patternFill>
    </fill>
    <fill>
      <patternFill patternType="solid">
        <fgColor rgb="FFFFFFCC"/>
        <bgColor indexed="64"/>
      </patternFill>
    </fill>
    <fill>
      <patternFill patternType="solid">
        <fgColor indexed="22"/>
        <bgColor indexed="64"/>
      </patternFill>
    </fill>
    <fill>
      <patternFill patternType="solid">
        <fgColor indexed="26"/>
        <bgColor indexed="64"/>
      </patternFill>
    </fill>
    <fill>
      <patternFill patternType="solid">
        <fgColor rgb="FFFFFF99"/>
        <bgColor indexed="64"/>
      </patternFill>
    </fill>
    <fill>
      <patternFill patternType="solid">
        <fgColor theme="0" tint="-0.499984740745262"/>
        <bgColor indexed="64"/>
      </patternFill>
    </fill>
    <fill>
      <patternFill patternType="solid">
        <fgColor theme="0" tint="-0.24994659260841701"/>
        <bgColor indexed="64"/>
      </patternFill>
    </fill>
    <fill>
      <patternFill patternType="solid">
        <fgColor rgb="FFC0C0C0"/>
        <bgColor indexed="64"/>
      </patternFill>
    </fill>
    <fill>
      <patternFill patternType="solid">
        <fgColor rgb="FFFFFF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7" tint="0.79998168889431442"/>
        <bgColor indexed="64"/>
      </patternFill>
    </fill>
  </fills>
  <borders count="68">
    <border>
      <left/>
      <right/>
      <top/>
      <bottom/>
      <diagonal/>
    </border>
    <border>
      <left style="thin">
        <color rgb="FF000000"/>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theme="0" tint="-0.499984740745262"/>
      </left>
      <right/>
      <top style="thin">
        <color theme="0" tint="-0.499984740745262"/>
      </top>
      <bottom/>
      <diagonal/>
    </border>
    <border>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style="thin">
        <color indexed="64"/>
      </left>
      <right style="thin">
        <color theme="0" tint="-0.499984740745262"/>
      </right>
      <top style="thin">
        <color indexed="64"/>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hair">
        <color indexed="64"/>
      </left>
      <right style="hair">
        <color indexed="64"/>
      </right>
      <top/>
      <bottom/>
      <diagonal/>
    </border>
    <border>
      <left style="hair">
        <color indexed="64"/>
      </left>
      <right/>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right/>
      <top/>
      <bottom style="thick">
        <color theme="0"/>
      </bottom>
      <diagonal/>
    </border>
    <border>
      <left/>
      <right/>
      <top style="thin">
        <color indexed="64"/>
      </top>
      <bottom style="thick">
        <color theme="0"/>
      </bottom>
      <diagonal/>
    </border>
    <border>
      <left/>
      <right style="thin">
        <color indexed="64"/>
      </right>
      <top style="thin">
        <color indexed="64"/>
      </top>
      <bottom style="thick">
        <color theme="0"/>
      </bottom>
      <diagonal/>
    </border>
    <border>
      <left/>
      <right style="thin">
        <color indexed="64"/>
      </right>
      <top/>
      <bottom style="thick">
        <color theme="0"/>
      </bottom>
      <diagonal/>
    </border>
    <border>
      <left/>
      <right/>
      <top style="thick">
        <color theme="0"/>
      </top>
      <bottom/>
      <diagonal/>
    </border>
    <border>
      <left/>
      <right style="thin">
        <color indexed="64"/>
      </right>
      <top style="thick">
        <color theme="0"/>
      </top>
      <bottom/>
      <diagonal/>
    </border>
    <border>
      <left/>
      <right/>
      <top style="hair">
        <color auto="1"/>
      </top>
      <bottom style="hair">
        <color auto="1"/>
      </bottom>
      <diagonal/>
    </border>
    <border>
      <left/>
      <right/>
      <top style="hair">
        <color auto="1"/>
      </top>
      <bottom/>
      <diagonal/>
    </border>
    <border>
      <left style="thin">
        <color indexed="64"/>
      </left>
      <right/>
      <top style="dotted">
        <color indexed="64"/>
      </top>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thin">
        <color indexed="64"/>
      </top>
      <bottom style="medium">
        <color theme="0"/>
      </bottom>
      <diagonal/>
    </border>
    <border>
      <left/>
      <right/>
      <top style="thin">
        <color indexed="64"/>
      </top>
      <bottom style="medium">
        <color theme="0"/>
      </bottom>
      <diagonal/>
    </border>
    <border>
      <left/>
      <right style="thin">
        <color indexed="64"/>
      </right>
      <top style="thin">
        <color indexed="64"/>
      </top>
      <bottom style="medium">
        <color theme="0"/>
      </bottom>
      <diagonal/>
    </border>
    <border>
      <left style="thin">
        <color indexed="64"/>
      </left>
      <right/>
      <top style="medium">
        <color theme="0"/>
      </top>
      <bottom style="medium">
        <color theme="0"/>
      </bottom>
      <diagonal/>
    </border>
    <border>
      <left/>
      <right/>
      <top style="medium">
        <color theme="0"/>
      </top>
      <bottom style="medium">
        <color theme="0"/>
      </bottom>
      <diagonal/>
    </border>
    <border>
      <left/>
      <right style="thin">
        <color indexed="64"/>
      </right>
      <top style="medium">
        <color theme="0"/>
      </top>
      <bottom style="medium">
        <color theme="0"/>
      </bottom>
      <diagonal/>
    </border>
    <border>
      <left style="thin">
        <color indexed="64"/>
      </left>
      <right/>
      <top style="medium">
        <color theme="0"/>
      </top>
      <bottom style="thin">
        <color indexed="64"/>
      </bottom>
      <diagonal/>
    </border>
    <border>
      <left/>
      <right/>
      <top style="medium">
        <color theme="0"/>
      </top>
      <bottom style="thin">
        <color indexed="64"/>
      </bottom>
      <diagonal/>
    </border>
    <border>
      <left/>
      <right style="thin">
        <color indexed="64"/>
      </right>
      <top style="medium">
        <color theme="0"/>
      </top>
      <bottom style="thin">
        <color indexed="64"/>
      </bottom>
      <diagonal/>
    </border>
    <border>
      <left/>
      <right style="thin">
        <color indexed="64"/>
      </right>
      <top style="dotted">
        <color indexed="64"/>
      </top>
      <bottom style="thin">
        <color indexed="64"/>
      </bottom>
      <diagonal/>
    </border>
    <border>
      <left style="thin">
        <color rgb="FF0000FF"/>
      </left>
      <right/>
      <top style="thin">
        <color rgb="FF0000FF"/>
      </top>
      <bottom/>
      <diagonal/>
    </border>
    <border>
      <left/>
      <right/>
      <top style="thin">
        <color rgb="FF0000FF"/>
      </top>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thin">
        <color rgb="FF0000FF"/>
      </left>
      <right/>
      <top/>
      <bottom style="thin">
        <color rgb="FF0000FF"/>
      </bottom>
      <diagonal/>
    </border>
    <border>
      <left/>
      <right/>
      <top/>
      <bottom style="thin">
        <color rgb="FF0000FF"/>
      </bottom>
      <diagonal/>
    </border>
    <border>
      <left/>
      <right style="thin">
        <color rgb="FF0000FF"/>
      </right>
      <top/>
      <bottom style="thin">
        <color rgb="FF0000FF"/>
      </bottom>
      <diagonal/>
    </border>
  </borders>
  <cellStyleXfs count="2">
    <xf numFmtId="0" fontId="0" fillId="0" borderId="0"/>
    <xf numFmtId="0" fontId="9" fillId="0" borderId="0"/>
  </cellStyleXfs>
  <cellXfs count="580">
    <xf numFmtId="0" fontId="0" fillId="0" borderId="0" xfId="0" applyAlignment="1">
      <alignment horizontal="left" vertical="top"/>
    </xf>
    <xf numFmtId="4" fontId="3" fillId="9" borderId="2" xfId="0" applyNumberFormat="1" applyFont="1" applyFill="1" applyBorder="1" applyProtection="1">
      <protection locked="0"/>
    </xf>
    <xf numFmtId="0" fontId="12" fillId="8" borderId="0" xfId="0" applyFont="1" applyFill="1" applyProtection="1">
      <protection hidden="1"/>
    </xf>
    <xf numFmtId="0" fontId="0" fillId="8" borderId="0" xfId="0" applyFill="1" applyProtection="1">
      <protection hidden="1"/>
    </xf>
    <xf numFmtId="0" fontId="13" fillId="8" borderId="0" xfId="0" applyFont="1" applyFill="1" applyProtection="1">
      <protection hidden="1"/>
    </xf>
    <xf numFmtId="0" fontId="13" fillId="8" borderId="18" xfId="0" applyFont="1" applyFill="1" applyBorder="1" applyProtection="1">
      <protection hidden="1"/>
    </xf>
    <xf numFmtId="0" fontId="13" fillId="8" borderId="19" xfId="0" applyFont="1" applyFill="1" applyBorder="1" applyAlignment="1" applyProtection="1">
      <alignment horizontal="right"/>
      <protection hidden="1"/>
    </xf>
    <xf numFmtId="0" fontId="13" fillId="8" borderId="20" xfId="0" applyFont="1" applyFill="1" applyBorder="1" applyProtection="1">
      <protection hidden="1"/>
    </xf>
    <xf numFmtId="0" fontId="14" fillId="8" borderId="0" xfId="0" applyFont="1" applyFill="1" applyProtection="1">
      <protection hidden="1"/>
    </xf>
    <xf numFmtId="0" fontId="13" fillId="8" borderId="21" xfId="0" applyFont="1" applyFill="1" applyBorder="1" applyProtection="1">
      <protection hidden="1"/>
    </xf>
    <xf numFmtId="0" fontId="13" fillId="8" borderId="22" xfId="0" applyFont="1" applyFill="1" applyBorder="1" applyAlignment="1" applyProtection="1">
      <alignment horizontal="right"/>
      <protection hidden="1"/>
    </xf>
    <xf numFmtId="0" fontId="13" fillId="8" borderId="23" xfId="0" applyFont="1" applyFill="1" applyBorder="1" applyProtection="1">
      <protection hidden="1"/>
    </xf>
    <xf numFmtId="0" fontId="15" fillId="11" borderId="0" xfId="0" applyFont="1" applyFill="1" applyAlignment="1" applyProtection="1">
      <alignment horizontal="right" vertical="top"/>
      <protection hidden="1"/>
    </xf>
    <xf numFmtId="0" fontId="16" fillId="11" borderId="0" xfId="0" applyFont="1" applyFill="1" applyAlignment="1" applyProtection="1">
      <alignment vertical="top"/>
      <protection hidden="1"/>
    </xf>
    <xf numFmtId="0" fontId="13" fillId="8" borderId="24" xfId="0" applyFont="1" applyFill="1" applyBorder="1" applyProtection="1">
      <protection hidden="1"/>
    </xf>
    <xf numFmtId="0" fontId="13" fillId="8" borderId="25" xfId="0" applyFont="1" applyFill="1" applyBorder="1" applyProtection="1">
      <protection hidden="1"/>
    </xf>
    <xf numFmtId="4" fontId="13" fillId="8" borderId="25" xfId="0" applyNumberFormat="1" applyFont="1" applyFill="1" applyBorder="1" applyProtection="1">
      <protection hidden="1"/>
    </xf>
    <xf numFmtId="20" fontId="13" fillId="8" borderId="0" xfId="0" applyNumberFormat="1" applyFont="1" applyFill="1" applyProtection="1">
      <protection hidden="1"/>
    </xf>
    <xf numFmtId="165" fontId="13" fillId="8" borderId="0" xfId="0" applyNumberFormat="1" applyFont="1" applyFill="1" applyProtection="1">
      <protection hidden="1"/>
    </xf>
    <xf numFmtId="0" fontId="13" fillId="8" borderId="0" xfId="0" applyFont="1" applyFill="1" applyAlignment="1" applyProtection="1">
      <alignment horizontal="center"/>
      <protection hidden="1"/>
    </xf>
    <xf numFmtId="0" fontId="13" fillId="8" borderId="27" xfId="0" applyFont="1" applyFill="1" applyBorder="1" applyProtection="1">
      <protection hidden="1"/>
    </xf>
    <xf numFmtId="0" fontId="13" fillId="8" borderId="28" xfId="0" applyFont="1" applyFill="1" applyBorder="1" applyProtection="1">
      <protection hidden="1"/>
    </xf>
    <xf numFmtId="0" fontId="17" fillId="8" borderId="0" xfId="0" applyFont="1" applyFill="1" applyAlignment="1" applyProtection="1">
      <alignment horizontal="center"/>
      <protection hidden="1"/>
    </xf>
    <xf numFmtId="0" fontId="13" fillId="8" borderId="29" xfId="0" applyFont="1" applyFill="1" applyBorder="1" applyProtection="1">
      <protection hidden="1"/>
    </xf>
    <xf numFmtId="0" fontId="13" fillId="8" borderId="30" xfId="0" applyFont="1" applyFill="1" applyBorder="1" applyProtection="1">
      <protection hidden="1"/>
    </xf>
    <xf numFmtId="0" fontId="13" fillId="8" borderId="29" xfId="0" applyFont="1" applyFill="1" applyBorder="1" applyAlignment="1" applyProtection="1">
      <alignment horizontal="center"/>
      <protection hidden="1"/>
    </xf>
    <xf numFmtId="20" fontId="13" fillId="8" borderId="31" xfId="0" applyNumberFormat="1" applyFont="1" applyFill="1" applyBorder="1" applyProtection="1">
      <protection hidden="1"/>
    </xf>
    <xf numFmtId="0" fontId="13" fillId="8" borderId="30" xfId="0" applyFont="1" applyFill="1" applyBorder="1" applyAlignment="1" applyProtection="1">
      <alignment horizontal="center"/>
      <protection hidden="1"/>
    </xf>
    <xf numFmtId="166" fontId="13" fillId="8" borderId="0" xfId="0" applyNumberFormat="1" applyFont="1" applyFill="1" applyProtection="1">
      <protection hidden="1"/>
    </xf>
    <xf numFmtId="0" fontId="13" fillId="12" borderId="0" xfId="0" applyFont="1" applyFill="1" applyProtection="1">
      <protection hidden="1"/>
    </xf>
    <xf numFmtId="0" fontId="13" fillId="12" borderId="29" xfId="0" applyFont="1" applyFill="1" applyBorder="1" applyProtection="1">
      <protection hidden="1"/>
    </xf>
    <xf numFmtId="0" fontId="13" fillId="8" borderId="0" xfId="0" applyFont="1" applyFill="1" applyAlignment="1" applyProtection="1">
      <alignment wrapText="1"/>
      <protection hidden="1"/>
    </xf>
    <xf numFmtId="9" fontId="13" fillId="8" borderId="29" xfId="0" applyNumberFormat="1" applyFont="1" applyFill="1" applyBorder="1" applyAlignment="1" applyProtection="1">
      <alignment horizontal="center"/>
      <protection hidden="1"/>
    </xf>
    <xf numFmtId="9" fontId="13" fillId="8" borderId="0" xfId="0" applyNumberFormat="1" applyFont="1" applyFill="1" applyAlignment="1" applyProtection="1">
      <alignment horizontal="center"/>
      <protection hidden="1"/>
    </xf>
    <xf numFmtId="9" fontId="13" fillId="8" borderId="30" xfId="0" applyNumberFormat="1" applyFont="1" applyFill="1" applyBorder="1" applyAlignment="1" applyProtection="1">
      <alignment horizontal="center"/>
      <protection hidden="1"/>
    </xf>
    <xf numFmtId="14" fontId="13" fillId="8" borderId="0" xfId="0" applyNumberFormat="1" applyFont="1" applyFill="1" applyProtection="1">
      <protection hidden="1"/>
    </xf>
    <xf numFmtId="0" fontId="17" fillId="8" borderId="0" xfId="0" applyFont="1" applyFill="1" applyAlignment="1" applyProtection="1">
      <alignment horizontal="center" wrapText="1"/>
      <protection hidden="1"/>
    </xf>
    <xf numFmtId="167" fontId="13" fillId="8" borderId="27" xfId="0" applyNumberFormat="1" applyFont="1" applyFill="1" applyBorder="1" applyProtection="1">
      <protection hidden="1"/>
    </xf>
    <xf numFmtId="167" fontId="13" fillId="8" borderId="28" xfId="0" applyNumberFormat="1" applyFont="1" applyFill="1" applyBorder="1" applyProtection="1">
      <protection hidden="1"/>
    </xf>
    <xf numFmtId="167" fontId="13" fillId="8" borderId="0" xfId="0" applyNumberFormat="1" applyFont="1" applyFill="1" applyProtection="1">
      <protection hidden="1"/>
    </xf>
    <xf numFmtId="0" fontId="13" fillId="12" borderId="29" xfId="0" applyFont="1" applyFill="1" applyBorder="1" applyAlignment="1" applyProtection="1">
      <alignment horizontal="center"/>
      <protection hidden="1"/>
    </xf>
    <xf numFmtId="0" fontId="13" fillId="12" borderId="0" xfId="0" applyFont="1" applyFill="1" applyAlignment="1" applyProtection="1">
      <alignment horizontal="center"/>
      <protection hidden="1"/>
    </xf>
    <xf numFmtId="14" fontId="13" fillId="13" borderId="0" xfId="0" applyNumberFormat="1" applyFont="1" applyFill="1" applyProtection="1">
      <protection hidden="1"/>
    </xf>
    <xf numFmtId="0" fontId="13" fillId="8" borderId="0" xfId="0" applyFont="1" applyFill="1" applyAlignment="1" applyProtection="1">
      <alignment horizontal="center" wrapText="1"/>
      <protection hidden="1"/>
    </xf>
    <xf numFmtId="0" fontId="13" fillId="13" borderId="0" xfId="0" applyFont="1" applyFill="1" applyProtection="1">
      <protection hidden="1"/>
    </xf>
    <xf numFmtId="2" fontId="13" fillId="8" borderId="24" xfId="0" applyNumberFormat="1" applyFont="1" applyFill="1" applyBorder="1" applyProtection="1">
      <protection hidden="1"/>
    </xf>
    <xf numFmtId="14" fontId="13" fillId="8" borderId="25" xfId="0" applyNumberFormat="1" applyFont="1" applyFill="1" applyBorder="1" applyAlignment="1" applyProtection="1">
      <alignment horizontal="right"/>
      <protection hidden="1"/>
    </xf>
    <xf numFmtId="2" fontId="13" fillId="8" borderId="0" xfId="0" applyNumberFormat="1" applyFont="1" applyFill="1" applyProtection="1">
      <protection hidden="1"/>
    </xf>
    <xf numFmtId="166" fontId="13" fillId="14" borderId="0" xfId="0" applyNumberFormat="1" applyFont="1" applyFill="1" applyProtection="1">
      <protection hidden="1"/>
    </xf>
    <xf numFmtId="0" fontId="13" fillId="14" borderId="0" xfId="0" applyFont="1" applyFill="1" applyAlignment="1" applyProtection="1">
      <alignment horizontal="center"/>
      <protection hidden="1"/>
    </xf>
    <xf numFmtId="0" fontId="17" fillId="14" borderId="0" xfId="0" applyFont="1" applyFill="1" applyAlignment="1" applyProtection="1">
      <alignment horizontal="center"/>
      <protection hidden="1"/>
    </xf>
    <xf numFmtId="14" fontId="13" fillId="14" borderId="0" xfId="0" applyNumberFormat="1" applyFont="1" applyFill="1" applyProtection="1">
      <protection hidden="1"/>
    </xf>
    <xf numFmtId="4" fontId="13" fillId="14" borderId="19" xfId="0" applyNumberFormat="1" applyFont="1" applyFill="1" applyBorder="1" applyProtection="1">
      <protection hidden="1"/>
    </xf>
    <xf numFmtId="4" fontId="13" fillId="14" borderId="22" xfId="0" applyNumberFormat="1" applyFont="1" applyFill="1" applyBorder="1" applyProtection="1">
      <protection hidden="1"/>
    </xf>
    <xf numFmtId="4" fontId="13" fillId="14" borderId="26" xfId="0" applyNumberFormat="1" applyFont="1" applyFill="1" applyBorder="1" applyProtection="1">
      <protection hidden="1"/>
    </xf>
    <xf numFmtId="167" fontId="13" fillId="14" borderId="27" xfId="0" applyNumberFormat="1" applyFont="1" applyFill="1" applyBorder="1" applyProtection="1">
      <protection hidden="1"/>
    </xf>
    <xf numFmtId="167" fontId="13" fillId="14" borderId="28" xfId="0" applyNumberFormat="1" applyFont="1" applyFill="1" applyBorder="1" applyProtection="1">
      <protection hidden="1"/>
    </xf>
    <xf numFmtId="0" fontId="13" fillId="14" borderId="0" xfId="0" applyFont="1" applyFill="1" applyProtection="1">
      <protection hidden="1"/>
    </xf>
    <xf numFmtId="167" fontId="13" fillId="14" borderId="0" xfId="0" applyNumberFormat="1" applyFont="1" applyFill="1" applyProtection="1">
      <protection hidden="1"/>
    </xf>
    <xf numFmtId="0" fontId="13" fillId="14" borderId="29" xfId="0" applyFont="1" applyFill="1" applyBorder="1" applyAlignment="1" applyProtection="1">
      <alignment horizontal="center"/>
      <protection hidden="1"/>
    </xf>
    <xf numFmtId="0" fontId="13" fillId="14" borderId="30" xfId="0" applyFont="1" applyFill="1" applyBorder="1" applyAlignment="1" applyProtection="1">
      <alignment horizontal="center"/>
      <protection hidden="1"/>
    </xf>
    <xf numFmtId="0" fontId="43" fillId="8" borderId="4" xfId="0" applyFont="1" applyFill="1" applyBorder="1" applyProtection="1">
      <protection hidden="1"/>
    </xf>
    <xf numFmtId="0" fontId="13" fillId="8" borderId="3" xfId="0" applyFont="1" applyFill="1" applyBorder="1" applyProtection="1">
      <protection hidden="1"/>
    </xf>
    <xf numFmtId="0" fontId="13" fillId="8" borderId="5" xfId="0" applyFont="1" applyFill="1" applyBorder="1" applyProtection="1">
      <protection hidden="1"/>
    </xf>
    <xf numFmtId="0" fontId="13" fillId="8" borderId="6" xfId="0" applyFont="1" applyFill="1" applyBorder="1" applyProtection="1">
      <protection hidden="1"/>
    </xf>
    <xf numFmtId="0" fontId="13" fillId="8" borderId="7" xfId="0" applyFont="1" applyFill="1" applyBorder="1" applyProtection="1">
      <protection hidden="1"/>
    </xf>
    <xf numFmtId="0" fontId="13" fillId="8" borderId="8" xfId="0" applyFont="1" applyFill="1" applyBorder="1" applyProtection="1">
      <protection hidden="1"/>
    </xf>
    <xf numFmtId="0" fontId="13" fillId="8" borderId="9" xfId="0" applyFont="1" applyFill="1" applyBorder="1" applyProtection="1">
      <protection hidden="1"/>
    </xf>
    <xf numFmtId="0" fontId="13" fillId="8" borderId="10" xfId="0" applyFont="1" applyFill="1" applyBorder="1" applyProtection="1">
      <protection hidden="1"/>
    </xf>
    <xf numFmtId="0" fontId="13" fillId="8" borderId="4" xfId="0" applyFont="1" applyFill="1" applyBorder="1" applyProtection="1">
      <protection hidden="1"/>
    </xf>
    <xf numFmtId="0" fontId="17" fillId="8" borderId="3" xfId="0" applyFont="1" applyFill="1" applyBorder="1" applyAlignment="1" applyProtection="1">
      <alignment horizontal="center"/>
      <protection hidden="1"/>
    </xf>
    <xf numFmtId="0" fontId="17" fillId="8" borderId="5" xfId="0" applyFont="1" applyFill="1" applyBorder="1" applyAlignment="1" applyProtection="1">
      <alignment horizontal="center"/>
      <protection hidden="1"/>
    </xf>
    <xf numFmtId="0" fontId="13" fillId="14" borderId="0" xfId="0" applyFont="1" applyFill="1" applyAlignment="1" applyProtection="1">
      <alignment wrapText="1"/>
      <protection hidden="1"/>
    </xf>
    <xf numFmtId="0" fontId="13" fillId="14" borderId="29" xfId="0" applyFont="1" applyFill="1" applyBorder="1" applyProtection="1">
      <protection hidden="1"/>
    </xf>
    <xf numFmtId="0" fontId="13" fillId="14" borderId="30" xfId="0" applyFont="1" applyFill="1" applyBorder="1" applyProtection="1">
      <protection hidden="1"/>
    </xf>
    <xf numFmtId="0" fontId="13" fillId="8" borderId="32" xfId="0" applyFont="1" applyFill="1" applyBorder="1" applyAlignment="1" applyProtection="1">
      <alignment horizontal="center"/>
      <protection hidden="1"/>
    </xf>
    <xf numFmtId="0" fontId="13" fillId="14" borderId="36" xfId="0" applyFont="1" applyFill="1" applyBorder="1" applyAlignment="1" applyProtection="1">
      <alignment horizontal="center"/>
      <protection hidden="1"/>
    </xf>
    <xf numFmtId="0" fontId="13" fillId="8" borderId="3" xfId="0" applyFont="1" applyFill="1" applyBorder="1" applyAlignment="1" applyProtection="1">
      <alignment horizontal="right"/>
      <protection hidden="1"/>
    </xf>
    <xf numFmtId="4" fontId="13" fillId="8" borderId="5" xfId="0" applyNumberFormat="1" applyFont="1" applyFill="1" applyBorder="1" applyProtection="1">
      <protection hidden="1"/>
    </xf>
    <xf numFmtId="0" fontId="13" fillId="8" borderId="9" xfId="0" applyFont="1" applyFill="1" applyBorder="1" applyAlignment="1" applyProtection="1">
      <alignment horizontal="right"/>
      <protection hidden="1"/>
    </xf>
    <xf numFmtId="165" fontId="13" fillId="8" borderId="32" xfId="0" applyNumberFormat="1" applyFont="1" applyFill="1" applyBorder="1" applyProtection="1">
      <protection hidden="1"/>
    </xf>
    <xf numFmtId="20" fontId="13" fillId="8" borderId="11" xfId="0" applyNumberFormat="1" applyFont="1" applyFill="1" applyBorder="1" applyProtection="1">
      <protection hidden="1"/>
    </xf>
    <xf numFmtId="20" fontId="13" fillId="8" borderId="36" xfId="0" applyNumberFormat="1" applyFont="1" applyFill="1" applyBorder="1" applyProtection="1">
      <protection hidden="1"/>
    </xf>
    <xf numFmtId="0" fontId="13" fillId="8" borderId="45" xfId="0" applyFont="1" applyFill="1" applyBorder="1" applyProtection="1">
      <protection hidden="1"/>
    </xf>
    <xf numFmtId="0" fontId="13" fillId="8" borderId="46" xfId="0" applyFont="1" applyFill="1" applyBorder="1" applyProtection="1">
      <protection hidden="1"/>
    </xf>
    <xf numFmtId="0" fontId="13" fillId="8" borderId="47" xfId="0" applyFont="1" applyFill="1" applyBorder="1" applyProtection="1">
      <protection hidden="1"/>
    </xf>
    <xf numFmtId="0" fontId="13" fillId="8" borderId="48" xfId="0" applyFont="1" applyFill="1" applyBorder="1" applyProtection="1">
      <protection hidden="1"/>
    </xf>
    <xf numFmtId="0" fontId="17" fillId="8" borderId="3" xfId="0" applyFont="1" applyFill="1" applyBorder="1" applyProtection="1">
      <protection hidden="1"/>
    </xf>
    <xf numFmtId="0" fontId="17" fillId="8" borderId="46" xfId="0" applyFont="1" applyFill="1" applyBorder="1" applyProtection="1">
      <protection hidden="1"/>
    </xf>
    <xf numFmtId="0" fontId="17" fillId="8" borderId="9" xfId="0" applyFont="1" applyFill="1" applyBorder="1" applyProtection="1">
      <protection hidden="1"/>
    </xf>
    <xf numFmtId="4" fontId="13" fillId="8" borderId="8" xfId="0" applyNumberFormat="1" applyFont="1" applyFill="1" applyBorder="1" applyProtection="1">
      <protection hidden="1"/>
    </xf>
    <xf numFmtId="0" fontId="0" fillId="15" borderId="0" xfId="0" applyFill="1" applyProtection="1">
      <protection hidden="1"/>
    </xf>
    <xf numFmtId="0" fontId="2" fillId="15" borderId="0" xfId="0" applyFont="1" applyFill="1" applyProtection="1">
      <protection hidden="1"/>
    </xf>
    <xf numFmtId="0" fontId="13" fillId="15" borderId="0" xfId="0" applyFont="1" applyFill="1" applyProtection="1">
      <protection hidden="1"/>
    </xf>
    <xf numFmtId="0" fontId="14" fillId="15" borderId="0" xfId="0" applyFont="1" applyFill="1" applyProtection="1">
      <protection hidden="1"/>
    </xf>
    <xf numFmtId="0" fontId="3" fillId="15" borderId="0" xfId="0" applyFont="1" applyFill="1" applyProtection="1">
      <protection hidden="1"/>
    </xf>
    <xf numFmtId="0" fontId="13" fillId="15" borderId="0" xfId="0" applyFont="1" applyFill="1" applyAlignment="1" applyProtection="1">
      <alignment horizontal="center"/>
      <protection hidden="1"/>
    </xf>
    <xf numFmtId="0" fontId="14" fillId="15" borderId="0" xfId="0" applyFont="1" applyFill="1" applyAlignment="1" applyProtection="1">
      <alignment horizontal="center"/>
      <protection hidden="1"/>
    </xf>
    <xf numFmtId="0" fontId="3" fillId="15" borderId="0" xfId="0" applyFont="1" applyFill="1" applyAlignment="1" applyProtection="1">
      <alignment horizontal="center"/>
      <protection hidden="1"/>
    </xf>
    <xf numFmtId="0" fontId="0" fillId="15" borderId="0" xfId="0" applyFill="1" applyAlignment="1" applyProtection="1">
      <alignment horizontal="center"/>
      <protection hidden="1"/>
    </xf>
    <xf numFmtId="0" fontId="5" fillId="6" borderId="0" xfId="0" applyFont="1" applyFill="1" applyAlignment="1" applyProtection="1">
      <alignment horizontal="left" vertical="top"/>
      <protection hidden="1"/>
    </xf>
    <xf numFmtId="0" fontId="5" fillId="5" borderId="0" xfId="0" applyFont="1" applyFill="1" applyAlignment="1" applyProtection="1">
      <alignment horizontal="left" vertical="top"/>
      <protection hidden="1"/>
    </xf>
    <xf numFmtId="0" fontId="10" fillId="6" borderId="0" xfId="0" applyFont="1" applyFill="1" applyAlignment="1" applyProtection="1">
      <alignment horizontal="left" vertical="top"/>
      <protection hidden="1"/>
    </xf>
    <xf numFmtId="17" fontId="10" fillId="6" borderId="0" xfId="0" quotePrefix="1" applyNumberFormat="1" applyFont="1" applyFill="1" applyAlignment="1" applyProtection="1">
      <alignment horizontal="left" vertical="top"/>
      <protection hidden="1"/>
    </xf>
    <xf numFmtId="164" fontId="5" fillId="7" borderId="15" xfId="0" applyNumberFormat="1" applyFont="1" applyFill="1" applyBorder="1" applyAlignment="1" applyProtection="1">
      <alignment horizontal="right" vertical="top"/>
      <protection locked="0"/>
    </xf>
    <xf numFmtId="164" fontId="5" fillId="7" borderId="16" xfId="0" applyNumberFormat="1" applyFont="1" applyFill="1" applyBorder="1" applyAlignment="1" applyProtection="1">
      <alignment horizontal="right" vertical="top"/>
      <protection locked="0"/>
    </xf>
    <xf numFmtId="164" fontId="5" fillId="7" borderId="17" xfId="0" applyNumberFormat="1" applyFont="1" applyFill="1" applyBorder="1" applyAlignment="1" applyProtection="1">
      <alignment horizontal="right" vertical="top"/>
      <protection locked="0"/>
    </xf>
    <xf numFmtId="9" fontId="5" fillId="7" borderId="15" xfId="0" applyNumberFormat="1" applyFont="1" applyFill="1" applyBorder="1" applyAlignment="1" applyProtection="1">
      <alignment horizontal="right" vertical="top"/>
      <protection locked="0"/>
    </xf>
    <xf numFmtId="9" fontId="5" fillId="7" borderId="16" xfId="0" applyNumberFormat="1" applyFont="1" applyFill="1" applyBorder="1" applyAlignment="1" applyProtection="1">
      <alignment horizontal="right" vertical="top"/>
      <protection locked="0"/>
    </xf>
    <xf numFmtId="9" fontId="5" fillId="7" borderId="17" xfId="0" applyNumberFormat="1" applyFont="1" applyFill="1" applyBorder="1" applyAlignment="1" applyProtection="1">
      <alignment horizontal="right" vertical="top"/>
      <protection locked="0"/>
    </xf>
    <xf numFmtId="9" fontId="5" fillId="10" borderId="0" xfId="0" applyNumberFormat="1" applyFont="1" applyFill="1" applyAlignment="1" applyProtection="1">
      <alignment horizontal="center" vertical="top"/>
      <protection locked="0"/>
    </xf>
    <xf numFmtId="0" fontId="5" fillId="3" borderId="0" xfId="0" applyFont="1" applyFill="1" applyAlignment="1" applyProtection="1">
      <alignment horizontal="left" vertical="top"/>
      <protection hidden="1"/>
    </xf>
    <xf numFmtId="0" fontId="10" fillId="3" borderId="4" xfId="0" applyFont="1" applyFill="1" applyBorder="1" applyAlignment="1" applyProtection="1">
      <alignment horizontal="left" vertical="top"/>
      <protection hidden="1"/>
    </xf>
    <xf numFmtId="0" fontId="5" fillId="3" borderId="3" xfId="0" applyFont="1" applyFill="1" applyBorder="1" applyAlignment="1" applyProtection="1">
      <alignment horizontal="left" vertical="top"/>
      <protection hidden="1"/>
    </xf>
    <xf numFmtId="0" fontId="5" fillId="3" borderId="5" xfId="0" applyFont="1" applyFill="1" applyBorder="1" applyAlignment="1" applyProtection="1">
      <alignment horizontal="left" vertical="top"/>
      <protection hidden="1"/>
    </xf>
    <xf numFmtId="0" fontId="5" fillId="3" borderId="6" xfId="0" applyFont="1" applyFill="1" applyBorder="1" applyAlignment="1" applyProtection="1">
      <alignment horizontal="left" vertical="top"/>
      <protection hidden="1"/>
    </xf>
    <xf numFmtId="0" fontId="5" fillId="3" borderId="7" xfId="0" applyFont="1" applyFill="1" applyBorder="1" applyAlignment="1" applyProtection="1">
      <alignment horizontal="left" vertical="top"/>
      <protection hidden="1"/>
    </xf>
    <xf numFmtId="0" fontId="5" fillId="3" borderId="8" xfId="0" applyFont="1" applyFill="1" applyBorder="1" applyAlignment="1" applyProtection="1">
      <alignment horizontal="left" vertical="top"/>
      <protection hidden="1"/>
    </xf>
    <xf numFmtId="0" fontId="5" fillId="3" borderId="9" xfId="0" applyFont="1" applyFill="1" applyBorder="1" applyAlignment="1" applyProtection="1">
      <alignment horizontal="left" vertical="top"/>
      <protection hidden="1"/>
    </xf>
    <xf numFmtId="0" fontId="5" fillId="3" borderId="10" xfId="0" applyFont="1" applyFill="1" applyBorder="1" applyAlignment="1" applyProtection="1">
      <alignment horizontal="left" vertical="top"/>
      <protection hidden="1"/>
    </xf>
    <xf numFmtId="0" fontId="5" fillId="16" borderId="0" xfId="0" applyFont="1" applyFill="1" applyAlignment="1" applyProtection="1">
      <alignment horizontal="left" vertical="top"/>
      <protection hidden="1"/>
    </xf>
    <xf numFmtId="0" fontId="5" fillId="16" borderId="0" xfId="0" quotePrefix="1" applyFont="1" applyFill="1" applyAlignment="1" applyProtection="1">
      <alignment horizontal="left" vertical="top"/>
      <protection hidden="1"/>
    </xf>
    <xf numFmtId="164" fontId="5" fillId="17" borderId="15" xfId="0" applyNumberFormat="1" applyFont="1" applyFill="1" applyBorder="1" applyAlignment="1" applyProtection="1">
      <alignment horizontal="right" vertical="top"/>
      <protection hidden="1"/>
    </xf>
    <xf numFmtId="164" fontId="5" fillId="17" borderId="16" xfId="0" applyNumberFormat="1" applyFont="1" applyFill="1" applyBorder="1" applyAlignment="1" applyProtection="1">
      <alignment horizontal="right" vertical="top"/>
      <protection hidden="1"/>
    </xf>
    <xf numFmtId="164" fontId="5" fillId="17" borderId="17" xfId="0" applyNumberFormat="1" applyFont="1" applyFill="1" applyBorder="1" applyAlignment="1" applyProtection="1">
      <alignment horizontal="right" vertical="top"/>
      <protection hidden="1"/>
    </xf>
    <xf numFmtId="164" fontId="5" fillId="17" borderId="36" xfId="0" applyNumberFormat="1" applyFont="1" applyFill="1" applyBorder="1" applyAlignment="1" applyProtection="1">
      <alignment horizontal="right" vertical="top"/>
      <protection hidden="1"/>
    </xf>
    <xf numFmtId="0" fontId="54" fillId="6" borderId="0" xfId="0" applyFont="1" applyFill="1" applyAlignment="1" applyProtection="1">
      <alignment horizontal="left" vertical="top"/>
      <protection hidden="1"/>
    </xf>
    <xf numFmtId="0" fontId="11" fillId="6" borderId="0" xfId="0" applyFont="1" applyFill="1" applyAlignment="1" applyProtection="1">
      <alignment horizontal="left" vertical="top"/>
      <protection hidden="1"/>
    </xf>
    <xf numFmtId="0" fontId="3" fillId="6" borderId="0" xfId="0" applyFont="1" applyFill="1" applyProtection="1">
      <protection hidden="1"/>
    </xf>
    <xf numFmtId="0" fontId="3" fillId="6" borderId="14" xfId="0" applyFont="1" applyFill="1" applyBorder="1" applyProtection="1">
      <protection hidden="1"/>
    </xf>
    <xf numFmtId="0" fontId="26" fillId="3" borderId="0" xfId="0" applyFont="1" applyFill="1" applyAlignment="1" applyProtection="1">
      <alignment horizontal="left" vertical="top"/>
      <protection hidden="1"/>
    </xf>
    <xf numFmtId="0" fontId="26" fillId="3" borderId="0" xfId="0" applyFont="1" applyFill="1" applyAlignment="1" applyProtection="1">
      <alignment horizontal="left" vertical="center"/>
      <protection hidden="1"/>
    </xf>
    <xf numFmtId="0" fontId="29" fillId="3" borderId="0" xfId="0" applyFont="1" applyFill="1" applyAlignment="1" applyProtection="1">
      <alignment horizontal="left" vertical="top"/>
      <protection hidden="1"/>
    </xf>
    <xf numFmtId="0" fontId="26" fillId="15" borderId="0" xfId="0" applyFont="1" applyFill="1" applyAlignment="1" applyProtection="1">
      <alignment horizontal="left" vertical="top"/>
      <protection hidden="1"/>
    </xf>
    <xf numFmtId="0" fontId="26" fillId="0" borderId="0" xfId="0" applyFont="1" applyAlignment="1" applyProtection="1">
      <alignment horizontal="left" vertical="top"/>
      <protection hidden="1"/>
    </xf>
    <xf numFmtId="0" fontId="27" fillId="3" borderId="0" xfId="0" applyFont="1" applyFill="1" applyAlignment="1" applyProtection="1">
      <alignment horizontal="left" vertical="center"/>
      <protection hidden="1"/>
    </xf>
    <xf numFmtId="0" fontId="26" fillId="4" borderId="0" xfId="0" applyFont="1" applyFill="1" applyAlignment="1" applyProtection="1">
      <alignment horizontal="left" vertical="top"/>
      <protection hidden="1"/>
    </xf>
    <xf numFmtId="0" fontId="46" fillId="4" borderId="0" xfId="0" applyFont="1" applyFill="1" applyAlignment="1" applyProtection="1">
      <alignment horizontal="left" vertical="top"/>
      <protection hidden="1"/>
    </xf>
    <xf numFmtId="0" fontId="31" fillId="6" borderId="12" xfId="0" applyFont="1" applyFill="1" applyBorder="1" applyAlignment="1" applyProtection="1">
      <alignment horizontal="left" vertical="center"/>
      <protection hidden="1"/>
    </xf>
    <xf numFmtId="0" fontId="27" fillId="6" borderId="13" xfId="0" applyFont="1" applyFill="1" applyBorder="1" applyAlignment="1" applyProtection="1">
      <alignment horizontal="left" vertical="center"/>
      <protection hidden="1"/>
    </xf>
    <xf numFmtId="0" fontId="27" fillId="6" borderId="14" xfId="0" applyFont="1" applyFill="1" applyBorder="1" applyAlignment="1" applyProtection="1">
      <alignment horizontal="left" vertical="center"/>
      <protection hidden="1"/>
    </xf>
    <xf numFmtId="0" fontId="30" fillId="6" borderId="4" xfId="0" applyFont="1" applyFill="1" applyBorder="1" applyAlignment="1" applyProtection="1">
      <alignment horizontal="left" vertical="center"/>
      <protection hidden="1"/>
    </xf>
    <xf numFmtId="0" fontId="27" fillId="6" borderId="3" xfId="0" applyFont="1" applyFill="1" applyBorder="1" applyAlignment="1" applyProtection="1">
      <alignment horizontal="left" vertical="center"/>
      <protection hidden="1"/>
    </xf>
    <xf numFmtId="0" fontId="27" fillId="6" borderId="5" xfId="0" applyFont="1" applyFill="1" applyBorder="1" applyAlignment="1" applyProtection="1">
      <alignment horizontal="left" vertical="center"/>
      <protection hidden="1"/>
    </xf>
    <xf numFmtId="0" fontId="38" fillId="6" borderId="4" xfId="0" applyFont="1" applyFill="1" applyBorder="1" applyAlignment="1" applyProtection="1">
      <alignment horizontal="left" vertical="center"/>
      <protection hidden="1"/>
    </xf>
    <xf numFmtId="0" fontId="32" fillId="6" borderId="3" xfId="0" applyFont="1" applyFill="1" applyBorder="1" applyAlignment="1" applyProtection="1">
      <alignment horizontal="left" vertical="center"/>
      <protection hidden="1"/>
    </xf>
    <xf numFmtId="0" fontId="32" fillId="6" borderId="3" xfId="1" applyFont="1" applyFill="1" applyBorder="1" applyAlignment="1" applyProtection="1">
      <alignment horizontal="center" vertical="top" wrapText="1"/>
      <protection hidden="1"/>
    </xf>
    <xf numFmtId="0" fontId="24" fillId="6" borderId="3" xfId="1" applyFont="1" applyFill="1" applyBorder="1" applyAlignment="1" applyProtection="1">
      <alignment horizontal="center" vertical="top" wrapText="1"/>
      <protection hidden="1"/>
    </xf>
    <xf numFmtId="0" fontId="38" fillId="6" borderId="3" xfId="0" applyFont="1" applyFill="1" applyBorder="1" applyAlignment="1" applyProtection="1">
      <alignment horizontal="right" vertical="center"/>
      <protection hidden="1"/>
    </xf>
    <xf numFmtId="0" fontId="5" fillId="4" borderId="0" xfId="0" applyFont="1" applyFill="1" applyAlignment="1" applyProtection="1">
      <alignment horizontal="left" vertical="top"/>
      <protection hidden="1"/>
    </xf>
    <xf numFmtId="0" fontId="0" fillId="4" borderId="0" xfId="0" applyFill="1" applyAlignment="1" applyProtection="1">
      <alignment horizontal="left" vertical="top"/>
      <protection hidden="1"/>
    </xf>
    <xf numFmtId="0" fontId="34" fillId="6" borderId="13" xfId="0" applyFont="1" applyFill="1" applyBorder="1" applyAlignment="1" applyProtection="1">
      <alignment horizontal="left" vertical="top" wrapText="1"/>
      <protection hidden="1"/>
    </xf>
    <xf numFmtId="0" fontId="27" fillId="6" borderId="0" xfId="0" applyFont="1" applyFill="1" applyAlignment="1" applyProtection="1">
      <alignment horizontal="left" vertical="center"/>
      <protection hidden="1"/>
    </xf>
    <xf numFmtId="0" fontId="27" fillId="6" borderId="9" xfId="0" applyFont="1" applyFill="1" applyBorder="1" applyAlignment="1" applyProtection="1">
      <alignment horizontal="left" vertical="center"/>
      <protection hidden="1"/>
    </xf>
    <xf numFmtId="0" fontId="26" fillId="6" borderId="9" xfId="0" applyFont="1" applyFill="1" applyBorder="1" applyAlignment="1" applyProtection="1">
      <alignment horizontal="left" vertical="center" wrapText="1"/>
      <protection hidden="1"/>
    </xf>
    <xf numFmtId="0" fontId="0" fillId="6" borderId="9" xfId="0" applyFill="1" applyBorder="1" applyAlignment="1" applyProtection="1">
      <alignment horizontal="left" vertical="center"/>
      <protection hidden="1"/>
    </xf>
    <xf numFmtId="0" fontId="44" fillId="4" borderId="0" xfId="0" applyFont="1" applyFill="1" applyAlignment="1" applyProtection="1">
      <alignment horizontal="center"/>
      <protection hidden="1"/>
    </xf>
    <xf numFmtId="0" fontId="26" fillId="6" borderId="0" xfId="1" applyFont="1" applyFill="1" applyAlignment="1" applyProtection="1">
      <alignment vertical="center" wrapText="1"/>
      <protection hidden="1"/>
    </xf>
    <xf numFmtId="0" fontId="26" fillId="0" borderId="0" xfId="0" applyFont="1" applyAlignment="1" applyProtection="1">
      <alignment horizontal="left" vertical="center"/>
      <protection hidden="1"/>
    </xf>
    <xf numFmtId="4" fontId="5" fillId="4" borderId="0" xfId="0" applyNumberFormat="1" applyFont="1" applyFill="1" applyAlignment="1" applyProtection="1">
      <alignment horizontal="center" vertical="center"/>
      <protection hidden="1"/>
    </xf>
    <xf numFmtId="0" fontId="24" fillId="6" borderId="1" xfId="1" applyFont="1" applyFill="1" applyBorder="1" applyAlignment="1" applyProtection="1">
      <alignment horizontal="left" vertical="top"/>
      <protection hidden="1"/>
    </xf>
    <xf numFmtId="0" fontId="24" fillId="6" borderId="0" xfId="1" applyFont="1" applyFill="1" applyAlignment="1" applyProtection="1">
      <alignment horizontal="left" vertical="top"/>
      <protection hidden="1"/>
    </xf>
    <xf numFmtId="0" fontId="25" fillId="6" borderId="0" xfId="1" applyFont="1" applyFill="1" applyAlignment="1" applyProtection="1">
      <alignment horizontal="left" vertical="top"/>
      <protection hidden="1"/>
    </xf>
    <xf numFmtId="0" fontId="24" fillId="6" borderId="43" xfId="1" applyFont="1" applyFill="1" applyBorder="1" applyAlignment="1" applyProtection="1">
      <alignment horizontal="left" vertical="top"/>
      <protection hidden="1"/>
    </xf>
    <xf numFmtId="0" fontId="37" fillId="6" borderId="43" xfId="1" applyFont="1" applyFill="1" applyBorder="1" applyAlignment="1" applyProtection="1">
      <alignment horizontal="left" vertical="top" wrapText="1"/>
      <protection hidden="1"/>
    </xf>
    <xf numFmtId="0" fontId="25" fillId="6" borderId="43" xfId="1" applyFont="1" applyFill="1" applyBorder="1" applyAlignment="1" applyProtection="1">
      <alignment horizontal="left" vertical="top"/>
      <protection hidden="1"/>
    </xf>
    <xf numFmtId="0" fontId="36" fillId="4" borderId="0" xfId="0" applyFont="1" applyFill="1" applyAlignment="1" applyProtection="1">
      <alignment horizontal="right"/>
      <protection hidden="1"/>
    </xf>
    <xf numFmtId="0" fontId="41" fillId="6" borderId="0" xfId="1" applyFont="1" applyFill="1" applyAlignment="1" applyProtection="1">
      <alignment horizontal="left" vertical="top"/>
      <protection hidden="1"/>
    </xf>
    <xf numFmtId="0" fontId="28" fillId="6" borderId="0" xfId="1" applyFont="1" applyFill="1" applyAlignment="1" applyProtection="1">
      <alignment horizontal="left" vertical="center"/>
      <protection hidden="1"/>
    </xf>
    <xf numFmtId="0" fontId="25" fillId="3" borderId="0" xfId="1" applyFont="1" applyFill="1" applyAlignment="1" applyProtection="1">
      <alignment horizontal="left" vertical="top"/>
      <protection hidden="1"/>
    </xf>
    <xf numFmtId="0" fontId="36" fillId="4" borderId="0" xfId="0" applyFont="1" applyFill="1" applyAlignment="1" applyProtection="1">
      <alignment horizontal="left" vertical="top"/>
      <protection hidden="1"/>
    </xf>
    <xf numFmtId="0" fontId="36" fillId="4" borderId="0" xfId="0" applyFont="1" applyFill="1" applyAlignment="1" applyProtection="1">
      <alignment horizontal="left" vertical="center"/>
      <protection hidden="1"/>
    </xf>
    <xf numFmtId="0" fontId="36" fillId="15" borderId="0" xfId="0" applyFont="1" applyFill="1" applyAlignment="1" applyProtection="1">
      <alignment horizontal="left" vertical="top"/>
      <protection hidden="1"/>
    </xf>
    <xf numFmtId="0" fontId="27" fillId="6" borderId="0" xfId="1" applyFont="1" applyFill="1" applyAlignment="1" applyProtection="1">
      <alignment horizontal="center" vertical="center"/>
      <protection hidden="1"/>
    </xf>
    <xf numFmtId="0" fontId="36" fillId="4" borderId="0" xfId="0" applyFont="1" applyFill="1" applyAlignment="1" applyProtection="1">
      <alignment horizontal="left"/>
      <protection hidden="1"/>
    </xf>
    <xf numFmtId="0" fontId="36" fillId="2" borderId="0" xfId="0" applyFont="1" applyFill="1" applyAlignment="1" applyProtection="1">
      <alignment horizontal="left" vertical="top"/>
      <protection hidden="1"/>
    </xf>
    <xf numFmtId="0" fontId="41" fillId="6" borderId="0" xfId="1" applyFont="1" applyFill="1" applyAlignment="1" applyProtection="1">
      <alignment horizontal="left" vertical="center"/>
      <protection hidden="1"/>
    </xf>
    <xf numFmtId="0" fontId="25" fillId="6" borderId="0" xfId="1" applyFont="1" applyFill="1" applyAlignment="1" applyProtection="1">
      <alignment horizontal="left" vertical="center"/>
      <protection hidden="1"/>
    </xf>
    <xf numFmtId="0" fontId="27" fillId="6" borderId="44" xfId="0" applyFont="1" applyFill="1" applyBorder="1" applyAlignment="1" applyProtection="1">
      <alignment horizontal="left" vertical="center"/>
      <protection hidden="1"/>
    </xf>
    <xf numFmtId="0" fontId="31" fillId="3" borderId="0" xfId="1" applyFont="1" applyFill="1" applyAlignment="1" applyProtection="1">
      <alignment horizontal="left" vertical="top"/>
      <protection hidden="1"/>
    </xf>
    <xf numFmtId="0" fontId="46" fillId="3" borderId="0" xfId="0" applyFont="1" applyFill="1" applyAlignment="1" applyProtection="1">
      <alignment horizontal="left" vertical="center"/>
      <protection hidden="1"/>
    </xf>
    <xf numFmtId="0" fontId="26" fillId="12" borderId="6" xfId="0" applyFont="1" applyFill="1" applyBorder="1" applyAlignment="1" applyProtection="1">
      <alignment horizontal="left" vertical="center"/>
      <protection hidden="1"/>
    </xf>
    <xf numFmtId="0" fontId="26" fillId="12" borderId="8" xfId="0" applyFont="1" applyFill="1" applyBorder="1" applyAlignment="1" applyProtection="1">
      <alignment horizontal="left" vertical="center"/>
      <protection hidden="1"/>
    </xf>
    <xf numFmtId="0" fontId="4" fillId="6" borderId="6" xfId="1" applyFont="1" applyFill="1" applyBorder="1" applyAlignment="1" applyProtection="1">
      <alignment horizontal="left" vertical="top"/>
      <protection hidden="1"/>
    </xf>
    <xf numFmtId="0" fontId="27" fillId="6" borderId="7" xfId="0" applyFont="1" applyFill="1" applyBorder="1" applyAlignment="1" applyProtection="1">
      <alignment horizontal="left" vertical="center"/>
      <protection hidden="1"/>
    </xf>
    <xf numFmtId="0" fontId="52" fillId="4" borderId="0" xfId="0" applyFont="1" applyFill="1" applyAlignment="1" applyProtection="1">
      <alignment horizontal="left"/>
      <protection hidden="1"/>
    </xf>
    <xf numFmtId="0" fontId="7" fillId="4" borderId="0" xfId="0" applyFont="1" applyFill="1" applyAlignment="1" applyProtection="1">
      <alignment horizontal="right" vertical="center"/>
      <protection hidden="1"/>
    </xf>
    <xf numFmtId="0" fontId="24" fillId="6" borderId="6" xfId="1" applyFont="1" applyFill="1" applyBorder="1" applyAlignment="1" applyProtection="1">
      <alignment horizontal="left" vertical="top"/>
      <protection hidden="1"/>
    </xf>
    <xf numFmtId="0" fontId="36" fillId="4" borderId="6" xfId="0" applyFont="1" applyFill="1" applyBorder="1" applyAlignment="1" applyProtection="1">
      <alignment horizontal="left" vertical="top"/>
      <protection hidden="1"/>
    </xf>
    <xf numFmtId="0" fontId="36" fillId="4" borderId="0" xfId="0" applyFont="1" applyFill="1" applyAlignment="1" applyProtection="1">
      <alignment horizontal="right" vertical="center"/>
      <protection hidden="1"/>
    </xf>
    <xf numFmtId="0" fontId="27" fillId="6" borderId="8" xfId="0" applyFont="1" applyFill="1" applyBorder="1" applyAlignment="1" applyProtection="1">
      <alignment horizontal="left" vertical="center"/>
      <protection hidden="1"/>
    </xf>
    <xf numFmtId="0" fontId="27" fillId="6" borderId="10" xfId="0" applyFont="1" applyFill="1" applyBorder="1" applyAlignment="1" applyProtection="1">
      <alignment horizontal="left" vertical="center"/>
      <protection hidden="1"/>
    </xf>
    <xf numFmtId="0" fontId="27" fillId="15" borderId="0" xfId="0" applyFont="1" applyFill="1" applyAlignment="1" applyProtection="1">
      <alignment horizontal="left" vertical="center"/>
      <protection hidden="1"/>
    </xf>
    <xf numFmtId="0" fontId="25" fillId="15" borderId="0" xfId="1" applyFont="1" applyFill="1" applyAlignment="1" applyProtection="1">
      <alignment horizontal="left" vertical="top"/>
      <protection hidden="1"/>
    </xf>
    <xf numFmtId="0" fontId="26" fillId="15" borderId="0" xfId="0" applyFont="1" applyFill="1" applyAlignment="1" applyProtection="1">
      <alignment horizontal="left" vertical="center"/>
      <protection hidden="1"/>
    </xf>
    <xf numFmtId="0" fontId="26" fillId="12" borderId="0" xfId="0" applyFont="1" applyFill="1" applyAlignment="1" applyProtection="1">
      <alignment horizontal="left" vertical="top"/>
      <protection hidden="1"/>
    </xf>
    <xf numFmtId="0" fontId="4" fillId="6" borderId="4" xfId="1" applyFont="1" applyFill="1" applyBorder="1" applyAlignment="1" applyProtection="1">
      <alignment horizontal="left" vertical="center"/>
      <protection hidden="1"/>
    </xf>
    <xf numFmtId="0" fontId="0" fillId="6" borderId="3" xfId="0" applyFill="1" applyBorder="1" applyAlignment="1" applyProtection="1">
      <alignment horizontal="left" vertical="center"/>
      <protection hidden="1"/>
    </xf>
    <xf numFmtId="0" fontId="0" fillId="6" borderId="6" xfId="0" applyFill="1" applyBorder="1" applyAlignment="1" applyProtection="1">
      <alignment horizontal="left" vertical="center"/>
      <protection hidden="1"/>
    </xf>
    <xf numFmtId="0" fontId="0" fillId="6" borderId="0" xfId="0" applyFill="1" applyAlignment="1" applyProtection="1">
      <alignment horizontal="left" vertical="center"/>
      <protection hidden="1"/>
    </xf>
    <xf numFmtId="0" fontId="0" fillId="6" borderId="7" xfId="0" applyFill="1" applyBorder="1" applyAlignment="1">
      <alignment horizontal="left" vertical="center"/>
    </xf>
    <xf numFmtId="0" fontId="28" fillId="2" borderId="3" xfId="1" applyFont="1" applyFill="1" applyBorder="1" applyAlignment="1" applyProtection="1">
      <alignment horizontal="left" vertical="center"/>
      <protection hidden="1"/>
    </xf>
    <xf numFmtId="0" fontId="28" fillId="2" borderId="0" xfId="1" applyFont="1" applyFill="1" applyAlignment="1" applyProtection="1">
      <alignment horizontal="left" vertical="center"/>
      <protection hidden="1"/>
    </xf>
    <xf numFmtId="0" fontId="4" fillId="6" borderId="6" xfId="0" applyFont="1" applyFill="1" applyBorder="1" applyAlignment="1">
      <alignment vertical="center"/>
    </xf>
    <xf numFmtId="0" fontId="0" fillId="6" borderId="0" xfId="0" applyFill="1" applyAlignment="1">
      <alignment horizontal="left" vertical="center"/>
    </xf>
    <xf numFmtId="0" fontId="0" fillId="6" borderId="6" xfId="0" applyFill="1" applyBorder="1" applyAlignment="1">
      <alignment horizontal="left" vertical="center"/>
    </xf>
    <xf numFmtId="0" fontId="62" fillId="6" borderId="0" xfId="0" applyFont="1" applyFill="1" applyAlignment="1" applyProtection="1">
      <alignment horizontal="left" vertical="center"/>
      <protection hidden="1"/>
    </xf>
    <xf numFmtId="0" fontId="0" fillId="6" borderId="9" xfId="0" applyFill="1" applyBorder="1" applyAlignment="1">
      <alignment horizontal="left" vertical="top"/>
    </xf>
    <xf numFmtId="0" fontId="43" fillId="5" borderId="4" xfId="0" applyFont="1" applyFill="1" applyBorder="1" applyProtection="1">
      <protection hidden="1"/>
    </xf>
    <xf numFmtId="0" fontId="17" fillId="5" borderId="3" xfId="0" applyFont="1" applyFill="1" applyBorder="1" applyProtection="1">
      <protection hidden="1"/>
    </xf>
    <xf numFmtId="0" fontId="13" fillId="5" borderId="3" xfId="0" applyFont="1" applyFill="1" applyBorder="1" applyProtection="1">
      <protection hidden="1"/>
    </xf>
    <xf numFmtId="0" fontId="13" fillId="5" borderId="6" xfId="0" applyFont="1" applyFill="1" applyBorder="1" applyProtection="1">
      <protection hidden="1"/>
    </xf>
    <xf numFmtId="0" fontId="13" fillId="5" borderId="0" xfId="0" applyFont="1" applyFill="1" applyProtection="1">
      <protection hidden="1"/>
    </xf>
    <xf numFmtId="0" fontId="13" fillId="5" borderId="45" xfId="0" applyFont="1" applyFill="1" applyBorder="1" applyProtection="1">
      <protection hidden="1"/>
    </xf>
    <xf numFmtId="0" fontId="17" fillId="5" borderId="46" xfId="0" applyFont="1" applyFill="1" applyBorder="1" applyProtection="1">
      <protection hidden="1"/>
    </xf>
    <xf numFmtId="0" fontId="13" fillId="5" borderId="46" xfId="0" applyFont="1" applyFill="1" applyBorder="1" applyProtection="1">
      <protection hidden="1"/>
    </xf>
    <xf numFmtId="0" fontId="13" fillId="5" borderId="47" xfId="0" applyFont="1" applyFill="1" applyBorder="1" applyProtection="1">
      <protection hidden="1"/>
    </xf>
    <xf numFmtId="0" fontId="13" fillId="5" borderId="48" xfId="0" applyFont="1" applyFill="1" applyBorder="1" applyProtection="1">
      <protection hidden="1"/>
    </xf>
    <xf numFmtId="0" fontId="13" fillId="5" borderId="8" xfId="0" applyFont="1" applyFill="1" applyBorder="1" applyProtection="1">
      <protection hidden="1"/>
    </xf>
    <xf numFmtId="0" fontId="17" fillId="5" borderId="9" xfId="0" applyFont="1" applyFill="1" applyBorder="1" applyProtection="1">
      <protection hidden="1"/>
    </xf>
    <xf numFmtId="0" fontId="13" fillId="5" borderId="9" xfId="0" applyFont="1" applyFill="1" applyBorder="1" applyProtection="1">
      <protection hidden="1"/>
    </xf>
    <xf numFmtId="0" fontId="5" fillId="5" borderId="5" xfId="0" applyFont="1" applyFill="1" applyBorder="1" applyAlignment="1" applyProtection="1">
      <alignment horizontal="center" vertical="top"/>
      <protection locked="0" hidden="1"/>
    </xf>
    <xf numFmtId="0" fontId="5" fillId="5" borderId="7" xfId="0" applyFont="1" applyFill="1" applyBorder="1" applyAlignment="1" applyProtection="1">
      <alignment horizontal="center" vertical="top"/>
      <protection locked="0" hidden="1"/>
    </xf>
    <xf numFmtId="0" fontId="5" fillId="5" borderId="10" xfId="0" applyFont="1" applyFill="1" applyBorder="1" applyAlignment="1" applyProtection="1">
      <alignment horizontal="center" vertical="top"/>
      <protection locked="0" hidden="1"/>
    </xf>
    <xf numFmtId="0" fontId="5" fillId="5" borderId="12" xfId="0" applyFont="1" applyFill="1" applyBorder="1" applyAlignment="1" applyProtection="1">
      <alignment horizontal="center" vertical="top"/>
      <protection locked="0" hidden="1"/>
    </xf>
    <xf numFmtId="0" fontId="5" fillId="5" borderId="14" xfId="0" applyFont="1" applyFill="1" applyBorder="1" applyAlignment="1" applyProtection="1">
      <alignment horizontal="center" vertical="top"/>
      <protection locked="0" hidden="1"/>
    </xf>
    <xf numFmtId="0" fontId="26" fillId="5" borderId="0" xfId="0" applyFont="1" applyFill="1" applyAlignment="1" applyProtection="1">
      <alignment horizontal="left" vertical="center"/>
      <protection hidden="1"/>
    </xf>
    <xf numFmtId="0" fontId="17" fillId="5" borderId="9" xfId="0" applyFont="1" applyFill="1" applyBorder="1" applyAlignment="1" applyProtection="1">
      <alignment horizontal="center"/>
      <protection hidden="1"/>
    </xf>
    <xf numFmtId="0" fontId="5" fillId="5" borderId="0" xfId="0" applyFont="1" applyFill="1" applyAlignment="1" applyProtection="1">
      <alignment horizontal="center" vertical="top"/>
      <protection hidden="1"/>
    </xf>
    <xf numFmtId="0" fontId="5" fillId="5" borderId="13" xfId="0" applyFont="1" applyFill="1" applyBorder="1" applyAlignment="1" applyProtection="1">
      <alignment horizontal="center" vertical="top"/>
      <protection locked="0" hidden="1"/>
    </xf>
    <xf numFmtId="0" fontId="13" fillId="8" borderId="0" xfId="0" applyFont="1" applyFill="1" applyAlignment="1" applyProtection="1">
      <alignment vertical="center"/>
      <protection hidden="1"/>
    </xf>
    <xf numFmtId="0" fontId="13" fillId="8" borderId="9" xfId="0" applyFont="1" applyFill="1" applyBorder="1" applyAlignment="1" applyProtection="1">
      <alignment vertical="center"/>
      <protection hidden="1"/>
    </xf>
    <xf numFmtId="0" fontId="13" fillId="8" borderId="49" xfId="0" applyFont="1" applyFill="1" applyBorder="1" applyProtection="1">
      <protection hidden="1"/>
    </xf>
    <xf numFmtId="0" fontId="13" fillId="8" borderId="59" xfId="0" applyFont="1" applyFill="1" applyBorder="1" applyProtection="1">
      <protection hidden="1"/>
    </xf>
    <xf numFmtId="0" fontId="0" fillId="0" borderId="7" xfId="0" applyBorder="1" applyAlignment="1" applyProtection="1">
      <alignment horizontal="left" vertical="top"/>
      <protection hidden="1"/>
    </xf>
    <xf numFmtId="0" fontId="0" fillId="0" borderId="0" xfId="0" applyAlignment="1" applyProtection="1">
      <alignment horizontal="left" vertical="top"/>
      <protection hidden="1"/>
    </xf>
    <xf numFmtId="20" fontId="17" fillId="8" borderId="4" xfId="0" applyNumberFormat="1" applyFont="1" applyFill="1" applyBorder="1" applyProtection="1">
      <protection hidden="1"/>
    </xf>
    <xf numFmtId="20" fontId="13" fillId="8" borderId="3" xfId="0" applyNumberFormat="1" applyFont="1" applyFill="1" applyBorder="1" applyProtection="1">
      <protection hidden="1"/>
    </xf>
    <xf numFmtId="20" fontId="13" fillId="8" borderId="6" xfId="0" applyNumberFormat="1" applyFont="1" applyFill="1" applyBorder="1" applyProtection="1">
      <protection hidden="1"/>
    </xf>
    <xf numFmtId="20" fontId="13" fillId="8" borderId="8" xfId="0" applyNumberFormat="1" applyFont="1" applyFill="1" applyBorder="1" applyProtection="1">
      <protection hidden="1"/>
    </xf>
    <xf numFmtId="20" fontId="13" fillId="8" borderId="9" xfId="0" applyNumberFormat="1" applyFont="1" applyFill="1" applyBorder="1" applyProtection="1">
      <protection hidden="1"/>
    </xf>
    <xf numFmtId="20" fontId="13" fillId="8" borderId="12" xfId="0" applyNumberFormat="1" applyFont="1" applyFill="1" applyBorder="1" applyProtection="1">
      <protection hidden="1"/>
    </xf>
    <xf numFmtId="20" fontId="13" fillId="8" borderId="13" xfId="0" applyNumberFormat="1" applyFont="1" applyFill="1" applyBorder="1" applyProtection="1">
      <protection hidden="1"/>
    </xf>
    <xf numFmtId="0" fontId="13" fillId="8" borderId="14" xfId="0" applyFont="1" applyFill="1" applyBorder="1" applyProtection="1">
      <protection hidden="1"/>
    </xf>
    <xf numFmtId="0" fontId="13" fillId="8" borderId="12" xfId="0" applyFont="1" applyFill="1" applyBorder="1" applyProtection="1">
      <protection hidden="1"/>
    </xf>
    <xf numFmtId="0" fontId="13" fillId="8" borderId="13" xfId="0" applyFont="1" applyFill="1" applyBorder="1" applyProtection="1">
      <protection hidden="1"/>
    </xf>
    <xf numFmtId="0" fontId="32" fillId="0" borderId="1" xfId="1" applyFont="1" applyBorder="1" applyAlignment="1" applyProtection="1">
      <alignment horizontal="left" vertical="top"/>
      <protection hidden="1"/>
    </xf>
    <xf numFmtId="0" fontId="32" fillId="6" borderId="6" xfId="1" applyFont="1" applyFill="1" applyBorder="1" applyAlignment="1" applyProtection="1">
      <alignment horizontal="left" vertical="top"/>
      <protection hidden="1"/>
    </xf>
    <xf numFmtId="0" fontId="22" fillId="6" borderId="0" xfId="0" applyFont="1" applyFill="1" applyAlignment="1" applyProtection="1">
      <alignment horizontal="left" vertical="top"/>
      <protection hidden="1"/>
    </xf>
    <xf numFmtId="0" fontId="22" fillId="6" borderId="6" xfId="0" applyFont="1" applyFill="1" applyBorder="1" applyAlignment="1" applyProtection="1">
      <alignment horizontal="left" vertical="top"/>
      <protection hidden="1"/>
    </xf>
    <xf numFmtId="0" fontId="25" fillId="6" borderId="3" xfId="1" applyFont="1" applyFill="1" applyBorder="1" applyAlignment="1" applyProtection="1">
      <alignment horizontal="left" vertical="top"/>
      <protection hidden="1"/>
    </xf>
    <xf numFmtId="0" fontId="19" fillId="0" borderId="0" xfId="0" applyFont="1" applyAlignment="1" applyProtection="1">
      <alignment horizontal="left" vertical="top"/>
      <protection hidden="1"/>
    </xf>
    <xf numFmtId="0" fontId="19" fillId="0" borderId="7" xfId="0" applyFont="1" applyBorder="1" applyAlignment="1" applyProtection="1">
      <alignment horizontal="left" vertical="top"/>
      <protection hidden="1"/>
    </xf>
    <xf numFmtId="0" fontId="0" fillId="3" borderId="7" xfId="0" applyFill="1" applyBorder="1" applyAlignment="1">
      <alignment horizontal="left" vertical="top"/>
    </xf>
    <xf numFmtId="0" fontId="0" fillId="3" borderId="0" xfId="0" applyFill="1" applyAlignment="1">
      <alignment horizontal="left" vertical="top"/>
    </xf>
    <xf numFmtId="0" fontId="0" fillId="6" borderId="0" xfId="0" applyFill="1" applyAlignment="1">
      <alignment horizontal="left" vertical="top"/>
    </xf>
    <xf numFmtId="0" fontId="45" fillId="6" borderId="0" xfId="0" applyFont="1" applyFill="1" applyAlignment="1" applyProtection="1">
      <alignment horizontal="left"/>
      <protection hidden="1"/>
    </xf>
    <xf numFmtId="0" fontId="53" fillId="6" borderId="0" xfId="0" applyFont="1" applyFill="1" applyAlignment="1">
      <alignment horizontal="left"/>
    </xf>
    <xf numFmtId="0" fontId="9" fillId="6" borderId="0" xfId="0" applyFont="1" applyFill="1" applyAlignment="1">
      <alignment horizontal="left" vertical="top"/>
    </xf>
    <xf numFmtId="0" fontId="10" fillId="6" borderId="0" xfId="0" applyFont="1" applyFill="1" applyAlignment="1" applyProtection="1">
      <alignment horizontal="right" vertical="top"/>
      <protection hidden="1"/>
    </xf>
    <xf numFmtId="0" fontId="9" fillId="0" borderId="0" xfId="0" applyFont="1" applyAlignment="1">
      <alignment horizontal="center" vertical="top"/>
    </xf>
    <xf numFmtId="0" fontId="10" fillId="6" borderId="0" xfId="0" applyFont="1" applyFill="1" applyAlignment="1" applyProtection="1">
      <alignment horizontal="center"/>
      <protection hidden="1"/>
    </xf>
    <xf numFmtId="0" fontId="9" fillId="0" borderId="0" xfId="0" applyFont="1" applyAlignment="1">
      <alignment horizontal="center"/>
    </xf>
    <xf numFmtId="0" fontId="69" fillId="0" borderId="0" xfId="0" applyFont="1" applyAlignment="1">
      <alignment horizontal="center"/>
    </xf>
    <xf numFmtId="0" fontId="68" fillId="6" borderId="0" xfId="0" applyFont="1" applyFill="1" applyAlignment="1" applyProtection="1">
      <alignment vertical="top"/>
      <protection hidden="1"/>
    </xf>
    <xf numFmtId="0" fontId="69" fillId="0" borderId="0" xfId="0" applyFont="1" applyAlignment="1">
      <alignment vertical="top"/>
    </xf>
    <xf numFmtId="0" fontId="69" fillId="6" borderId="0" xfId="0" applyFont="1" applyFill="1" applyAlignment="1">
      <alignment vertical="top"/>
    </xf>
    <xf numFmtId="0" fontId="68" fillId="6" borderId="0" xfId="0" applyFont="1" applyFill="1" applyAlignment="1">
      <alignment vertical="top"/>
    </xf>
    <xf numFmtId="9" fontId="68" fillId="6" borderId="0" xfId="0" applyNumberFormat="1" applyFont="1" applyFill="1" applyAlignment="1" applyProtection="1">
      <alignment vertical="top"/>
      <protection locked="0"/>
    </xf>
    <xf numFmtId="0" fontId="68" fillId="6" borderId="60" xfId="0" applyFont="1" applyFill="1" applyBorder="1" applyAlignment="1" applyProtection="1">
      <alignment vertical="top"/>
      <protection hidden="1"/>
    </xf>
    <xf numFmtId="0" fontId="68" fillId="6" borderId="61" xfId="0" applyFont="1" applyFill="1" applyBorder="1" applyAlignment="1" applyProtection="1">
      <alignment vertical="top"/>
      <protection hidden="1"/>
    </xf>
    <xf numFmtId="0" fontId="68" fillId="6" borderId="62" xfId="0" applyFont="1" applyFill="1" applyBorder="1" applyAlignment="1">
      <alignment vertical="top"/>
    </xf>
    <xf numFmtId="0" fontId="68" fillId="6" borderId="63" xfId="0" applyFont="1" applyFill="1" applyBorder="1" applyAlignment="1" applyProtection="1">
      <alignment vertical="top"/>
      <protection hidden="1"/>
    </xf>
    <xf numFmtId="0" fontId="68" fillId="6" borderId="64" xfId="0" applyFont="1" applyFill="1" applyBorder="1" applyAlignment="1">
      <alignment vertical="top"/>
    </xf>
    <xf numFmtId="0" fontId="9" fillId="0" borderId="0" xfId="0" applyFont="1" applyAlignment="1">
      <alignment vertical="top"/>
    </xf>
    <xf numFmtId="0" fontId="68" fillId="6" borderId="64" xfId="0" applyFont="1" applyFill="1" applyBorder="1" applyAlignment="1" applyProtection="1">
      <alignment vertical="top"/>
      <protection hidden="1"/>
    </xf>
    <xf numFmtId="0" fontId="0" fillId="0" borderId="0" xfId="0" applyAlignment="1">
      <alignment vertical="top"/>
    </xf>
    <xf numFmtId="0" fontId="68" fillId="6" borderId="65" xfId="0" applyFont="1" applyFill="1" applyBorder="1" applyAlignment="1" applyProtection="1">
      <alignment vertical="top"/>
      <protection hidden="1"/>
    </xf>
    <xf numFmtId="0" fontId="68" fillId="6" borderId="66" xfId="0" applyFont="1" applyFill="1" applyBorder="1" applyAlignment="1" applyProtection="1">
      <alignment vertical="top"/>
      <protection hidden="1"/>
    </xf>
    <xf numFmtId="0" fontId="68" fillId="6" borderId="66" xfId="0" applyFont="1" applyFill="1" applyBorder="1" applyAlignment="1">
      <alignment vertical="top"/>
    </xf>
    <xf numFmtId="0" fontId="68" fillId="6" borderId="67" xfId="0" applyFont="1" applyFill="1" applyBorder="1" applyAlignment="1">
      <alignment vertical="top"/>
    </xf>
    <xf numFmtId="0" fontId="5" fillId="5" borderId="0" xfId="0" applyFont="1" applyFill="1" applyAlignment="1" applyProtection="1">
      <alignment horizontal="left" vertical="top"/>
      <protection locked="0" hidden="1"/>
    </xf>
    <xf numFmtId="0" fontId="43" fillId="5" borderId="0" xfId="0" applyFont="1" applyFill="1" applyProtection="1">
      <protection hidden="1"/>
    </xf>
    <xf numFmtId="0" fontId="17" fillId="5" borderId="0" xfId="0" applyFont="1" applyFill="1" applyProtection="1">
      <protection hidden="1"/>
    </xf>
    <xf numFmtId="0" fontId="17" fillId="5" borderId="0" xfId="0" applyFont="1" applyFill="1" applyAlignment="1" applyProtection="1">
      <alignment horizontal="center"/>
      <protection hidden="1"/>
    </xf>
    <xf numFmtId="0" fontId="6" fillId="6" borderId="2" xfId="0" applyFont="1" applyFill="1" applyBorder="1" applyAlignment="1" applyProtection="1">
      <alignment horizontal="left" vertical="center"/>
      <protection locked="0"/>
    </xf>
    <xf numFmtId="0" fontId="46" fillId="4" borderId="0" xfId="0" applyFont="1" applyFill="1" applyAlignment="1" applyProtection="1">
      <alignment horizontal="left" vertical="top"/>
      <protection hidden="1"/>
    </xf>
    <xf numFmtId="0" fontId="0" fillId="0" borderId="0" xfId="0" applyAlignment="1" applyProtection="1">
      <alignment horizontal="left" vertical="top"/>
      <protection hidden="1"/>
    </xf>
    <xf numFmtId="0" fontId="5" fillId="4" borderId="0" xfId="0" applyFont="1" applyFill="1" applyAlignment="1" applyProtection="1">
      <alignment horizontal="left" vertical="top" wrapText="1"/>
      <protection hidden="1"/>
    </xf>
    <xf numFmtId="0" fontId="5" fillId="0" borderId="0" xfId="0" applyFont="1" applyAlignment="1" applyProtection="1">
      <alignment horizontal="left" vertical="top" wrapText="1"/>
      <protection hidden="1"/>
    </xf>
    <xf numFmtId="0" fontId="5" fillId="4" borderId="0" xfId="0" applyFont="1" applyFill="1" applyAlignment="1" applyProtection="1">
      <alignment horizontal="left" vertical="top"/>
      <protection hidden="1"/>
    </xf>
    <xf numFmtId="0" fontId="5" fillId="0" borderId="0" xfId="0" applyFont="1" applyAlignment="1" applyProtection="1">
      <alignment horizontal="left" vertical="top"/>
      <protection hidden="1"/>
    </xf>
    <xf numFmtId="0" fontId="6" fillId="6" borderId="2" xfId="0" applyFont="1" applyFill="1" applyBorder="1" applyAlignment="1" applyProtection="1">
      <alignment horizontal="left" vertical="center"/>
      <protection hidden="1"/>
    </xf>
    <xf numFmtId="0" fontId="41" fillId="6" borderId="0" xfId="1" applyFont="1" applyFill="1" applyAlignment="1" applyProtection="1">
      <alignment horizontal="left" vertical="center" wrapText="1"/>
      <protection hidden="1"/>
    </xf>
    <xf numFmtId="0" fontId="41" fillId="0" borderId="0" xfId="0" applyFont="1" applyAlignment="1" applyProtection="1">
      <alignment horizontal="left" vertical="center"/>
      <protection hidden="1"/>
    </xf>
    <xf numFmtId="4" fontId="36" fillId="2" borderId="41" xfId="1" applyNumberFormat="1" applyFont="1" applyFill="1" applyBorder="1" applyAlignment="1" applyProtection="1">
      <alignment horizontal="right" vertical="top"/>
      <protection locked="0"/>
    </xf>
    <xf numFmtId="4" fontId="36" fillId="2" borderId="41" xfId="0" applyNumberFormat="1" applyFont="1" applyFill="1" applyBorder="1" applyAlignment="1" applyProtection="1">
      <alignment horizontal="right" vertical="top"/>
      <protection locked="0"/>
    </xf>
    <xf numFmtId="0" fontId="46" fillId="3" borderId="0" xfId="0" applyFont="1" applyFill="1" applyAlignment="1" applyProtection="1">
      <alignment horizontal="left" vertical="center"/>
      <protection hidden="1"/>
    </xf>
    <xf numFmtId="0" fontId="18" fillId="0" borderId="0" xfId="0" applyFont="1" applyAlignment="1" applyProtection="1">
      <alignment horizontal="left" vertical="center"/>
      <protection hidden="1"/>
    </xf>
    <xf numFmtId="0" fontId="57" fillId="3" borderId="0" xfId="0" applyFont="1" applyFill="1" applyAlignment="1" applyProtection="1">
      <alignment horizontal="left" vertical="center"/>
      <protection hidden="1"/>
    </xf>
    <xf numFmtId="0" fontId="0" fillId="0" borderId="0" xfId="0" applyAlignment="1" applyProtection="1">
      <alignment horizontal="left" vertical="center"/>
      <protection hidden="1"/>
    </xf>
    <xf numFmtId="0" fontId="27" fillId="0" borderId="3" xfId="1" applyFont="1" applyBorder="1" applyAlignment="1" applyProtection="1">
      <alignment horizontal="left" vertical="top" wrapText="1"/>
      <protection hidden="1"/>
    </xf>
    <xf numFmtId="0" fontId="0" fillId="0" borderId="3" xfId="0" applyBorder="1" applyAlignment="1" applyProtection="1">
      <alignment horizontal="left" vertical="top"/>
      <protection hidden="1"/>
    </xf>
    <xf numFmtId="0" fontId="27" fillId="6" borderId="3" xfId="1" applyFont="1" applyFill="1" applyBorder="1" applyAlignment="1" applyProtection="1">
      <alignment horizontal="left" vertical="center" wrapText="1"/>
      <protection hidden="1"/>
    </xf>
    <xf numFmtId="0" fontId="0" fillId="0" borderId="5" xfId="0" applyBorder="1" applyAlignment="1" applyProtection="1">
      <alignment horizontal="left" vertical="top"/>
      <protection hidden="1"/>
    </xf>
    <xf numFmtId="0" fontId="31" fillId="0" borderId="4" xfId="1" applyFont="1" applyBorder="1" applyAlignment="1" applyProtection="1">
      <alignment horizontal="left" vertical="top" wrapText="1"/>
      <protection hidden="1"/>
    </xf>
    <xf numFmtId="0" fontId="0" fillId="0" borderId="3" xfId="0" applyBorder="1" applyAlignment="1" applyProtection="1">
      <alignment horizontal="left" vertical="top" wrapText="1"/>
      <protection hidden="1"/>
    </xf>
    <xf numFmtId="0" fontId="0" fillId="0" borderId="5" xfId="0" applyBorder="1" applyAlignment="1" applyProtection="1">
      <alignment horizontal="left" vertical="top" wrapText="1"/>
      <protection hidden="1"/>
    </xf>
    <xf numFmtId="0" fontId="6" fillId="6" borderId="6" xfId="0" applyFont="1" applyFill="1" applyBorder="1" applyAlignment="1" applyProtection="1">
      <alignment horizontal="center" vertical="top" wrapText="1"/>
      <protection hidden="1"/>
    </xf>
    <xf numFmtId="0" fontId="0" fillId="6" borderId="7" xfId="0" applyFill="1" applyBorder="1" applyAlignment="1">
      <alignment horizontal="center" vertical="top" wrapText="1"/>
    </xf>
    <xf numFmtId="0" fontId="0" fillId="6" borderId="6" xfId="0" applyFill="1" applyBorder="1" applyAlignment="1">
      <alignment horizontal="center" vertical="top" wrapText="1"/>
    </xf>
    <xf numFmtId="0" fontId="0" fillId="6" borderId="8" xfId="0" applyFill="1" applyBorder="1" applyAlignment="1">
      <alignment horizontal="center" vertical="top" wrapText="1"/>
    </xf>
    <xf numFmtId="0" fontId="0" fillId="6" borderId="10" xfId="0" applyFill="1" applyBorder="1" applyAlignment="1">
      <alignment horizontal="center" vertical="top" wrapText="1"/>
    </xf>
    <xf numFmtId="0" fontId="27" fillId="6" borderId="12" xfId="0" applyFont="1" applyFill="1" applyBorder="1" applyAlignment="1" applyProtection="1">
      <alignment horizontal="left" vertical="center" wrapText="1"/>
      <protection hidden="1"/>
    </xf>
    <xf numFmtId="0" fontId="0" fillId="0" borderId="13" xfId="0" applyBorder="1" applyAlignment="1" applyProtection="1">
      <alignment horizontal="left" vertical="center" wrapText="1"/>
      <protection hidden="1"/>
    </xf>
    <xf numFmtId="0" fontId="36" fillId="2" borderId="13" xfId="0" applyFont="1" applyFill="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14" fontId="35" fillId="2" borderId="13" xfId="1" applyNumberFormat="1" applyFont="1" applyFill="1" applyBorder="1" applyAlignment="1" applyProtection="1">
      <alignment horizontal="center" vertical="center"/>
      <protection locked="0"/>
    </xf>
    <xf numFmtId="0" fontId="36" fillId="2" borderId="13" xfId="0" applyFont="1" applyFill="1" applyBorder="1" applyAlignment="1" applyProtection="1">
      <alignment horizontal="center" vertical="center"/>
      <protection locked="0"/>
    </xf>
    <xf numFmtId="20" fontId="36" fillId="2" borderId="13" xfId="0" applyNumberFormat="1" applyFont="1" applyFill="1" applyBorder="1" applyAlignment="1" applyProtection="1">
      <alignment horizontal="center" vertical="center"/>
      <protection locked="0"/>
    </xf>
    <xf numFmtId="0" fontId="38" fillId="6" borderId="12" xfId="0" applyFont="1" applyFill="1" applyBorder="1" applyAlignment="1" applyProtection="1">
      <alignment horizontal="left" vertical="center" wrapText="1"/>
      <protection hidden="1"/>
    </xf>
    <xf numFmtId="0" fontId="40" fillId="6" borderId="13" xfId="0" applyFont="1" applyFill="1" applyBorder="1" applyAlignment="1" applyProtection="1">
      <alignment horizontal="left" vertical="top" wrapText="1"/>
      <protection hidden="1"/>
    </xf>
    <xf numFmtId="0" fontId="27" fillId="6" borderId="13" xfId="0" applyFont="1" applyFill="1" applyBorder="1" applyAlignment="1" applyProtection="1">
      <alignment horizontal="left" vertical="center" wrapText="1"/>
      <protection hidden="1"/>
    </xf>
    <xf numFmtId="0" fontId="26" fillId="6" borderId="13" xfId="0" applyFont="1" applyFill="1" applyBorder="1" applyAlignment="1" applyProtection="1">
      <alignment horizontal="left" vertical="center"/>
      <protection hidden="1"/>
    </xf>
    <xf numFmtId="0" fontId="26" fillId="6" borderId="14" xfId="0" applyFont="1" applyFill="1" applyBorder="1" applyAlignment="1" applyProtection="1">
      <alignment horizontal="left" vertical="center"/>
      <protection hidden="1"/>
    </xf>
    <xf numFmtId="4" fontId="6" fillId="6" borderId="2" xfId="0" applyNumberFormat="1" applyFont="1" applyFill="1" applyBorder="1" applyAlignment="1" applyProtection="1">
      <alignment horizontal="center" vertical="center"/>
      <protection hidden="1"/>
    </xf>
    <xf numFmtId="0" fontId="6" fillId="6" borderId="2" xfId="0" applyFont="1" applyFill="1" applyBorder="1" applyAlignment="1" applyProtection="1">
      <alignment horizontal="center" vertical="center"/>
      <protection hidden="1"/>
    </xf>
    <xf numFmtId="0" fontId="28" fillId="6" borderId="0" xfId="0" applyFont="1" applyFill="1" applyAlignment="1" applyProtection="1">
      <alignment horizontal="left" vertical="center" wrapText="1"/>
      <protection hidden="1"/>
    </xf>
    <xf numFmtId="0" fontId="23" fillId="0" borderId="0" xfId="0" applyFont="1" applyAlignment="1" applyProtection="1">
      <alignment horizontal="left" vertical="center" wrapText="1"/>
      <protection hidden="1"/>
    </xf>
    <xf numFmtId="0" fontId="35" fillId="2" borderId="0" xfId="1" applyFont="1" applyFill="1" applyAlignment="1" applyProtection="1">
      <alignment horizontal="center" vertical="center"/>
      <protection locked="0"/>
    </xf>
    <xf numFmtId="0" fontId="8" fillId="0" borderId="0" xfId="0" applyFont="1" applyAlignment="1" applyProtection="1">
      <alignment horizontal="center" vertical="center"/>
      <protection locked="0"/>
    </xf>
    <xf numFmtId="0" fontId="27" fillId="6" borderId="4" xfId="0" applyFont="1" applyFill="1" applyBorder="1" applyAlignment="1" applyProtection="1">
      <alignment horizontal="left" vertical="center" wrapText="1"/>
      <protection hidden="1"/>
    </xf>
    <xf numFmtId="0" fontId="26" fillId="6" borderId="3" xfId="0" applyFont="1" applyFill="1" applyBorder="1" applyAlignment="1" applyProtection="1">
      <alignment horizontal="left" vertical="center"/>
      <protection hidden="1"/>
    </xf>
    <xf numFmtId="0" fontId="26" fillId="6" borderId="8" xfId="0" applyFont="1" applyFill="1" applyBorder="1" applyAlignment="1" applyProtection="1">
      <alignment horizontal="left" vertical="center"/>
      <protection hidden="1"/>
    </xf>
    <xf numFmtId="0" fontId="26" fillId="6" borderId="9" xfId="0" applyFont="1" applyFill="1" applyBorder="1" applyAlignment="1" applyProtection="1">
      <alignment horizontal="left" vertical="center"/>
      <protection hidden="1"/>
    </xf>
    <xf numFmtId="0" fontId="28" fillId="6" borderId="0" xfId="0" applyFont="1" applyFill="1" applyAlignment="1" applyProtection="1">
      <alignment horizontal="left" vertical="center"/>
      <protection hidden="1"/>
    </xf>
    <xf numFmtId="0" fontId="23" fillId="0" borderId="0" xfId="0" applyFont="1" applyAlignment="1" applyProtection="1">
      <alignment horizontal="left" vertical="center"/>
      <protection hidden="1"/>
    </xf>
    <xf numFmtId="0" fontId="27" fillId="6" borderId="8" xfId="0" applyFont="1" applyFill="1" applyBorder="1" applyAlignment="1" applyProtection="1">
      <alignment horizontal="left" vertical="center" wrapText="1"/>
      <protection hidden="1"/>
    </xf>
    <xf numFmtId="0" fontId="0" fillId="0" borderId="9" xfId="0" applyBorder="1" applyAlignment="1" applyProtection="1">
      <alignment horizontal="left" vertical="center" wrapText="1"/>
      <protection hidden="1"/>
    </xf>
    <xf numFmtId="0" fontId="8" fillId="2" borderId="13" xfId="0" applyFont="1" applyFill="1" applyBorder="1" applyAlignment="1" applyProtection="1">
      <alignment horizontal="left" vertical="center"/>
      <protection locked="0"/>
    </xf>
    <xf numFmtId="0" fontId="8" fillId="2" borderId="14" xfId="0" applyFont="1" applyFill="1" applyBorder="1" applyAlignment="1" applyProtection="1">
      <alignment horizontal="left" vertical="center"/>
      <protection locked="0"/>
    </xf>
    <xf numFmtId="0" fontId="36" fillId="2" borderId="41" xfId="0" applyFont="1" applyFill="1" applyBorder="1" applyAlignment="1" applyProtection="1">
      <alignment horizontal="left" vertical="center"/>
      <protection locked="0"/>
    </xf>
    <xf numFmtId="0" fontId="0" fillId="0" borderId="41" xfId="0" applyBorder="1" applyAlignment="1" applyProtection="1">
      <alignment horizontal="left" vertical="center"/>
      <protection locked="0"/>
    </xf>
    <xf numFmtId="0" fontId="0" fillId="0" borderId="0" xfId="0" applyAlignment="1" applyProtection="1">
      <alignment horizontal="left" vertical="center"/>
      <protection locked="0"/>
    </xf>
    <xf numFmtId="0" fontId="27" fillId="6" borderId="0" xfId="0" applyFont="1" applyFill="1" applyAlignment="1" applyProtection="1">
      <alignment horizontal="right" vertical="center"/>
      <protection hidden="1"/>
    </xf>
    <xf numFmtId="0" fontId="0" fillId="6" borderId="0" xfId="0" applyFill="1" applyAlignment="1" applyProtection="1">
      <alignment horizontal="right" vertical="center"/>
      <protection hidden="1"/>
    </xf>
    <xf numFmtId="0" fontId="36" fillId="2" borderId="41" xfId="0" applyFont="1" applyFill="1" applyBorder="1" applyAlignment="1" applyProtection="1">
      <alignment horizontal="left" vertical="center" wrapText="1"/>
      <protection locked="0"/>
    </xf>
    <xf numFmtId="0" fontId="8" fillId="2" borderId="41" xfId="0" applyFont="1" applyFill="1" applyBorder="1" applyAlignment="1" applyProtection="1">
      <alignment horizontal="left" vertical="center" wrapText="1"/>
      <protection locked="0"/>
    </xf>
    <xf numFmtId="0" fontId="8" fillId="2" borderId="42" xfId="0" applyFont="1" applyFill="1" applyBorder="1" applyAlignment="1" applyProtection="1">
      <alignment horizontal="left" vertical="center" wrapText="1"/>
      <protection locked="0"/>
    </xf>
    <xf numFmtId="0" fontId="8" fillId="0" borderId="0" xfId="0" applyFont="1" applyAlignment="1" applyProtection="1">
      <alignment horizontal="left" vertical="center" wrapText="1"/>
      <protection locked="0"/>
    </xf>
    <xf numFmtId="0" fontId="8" fillId="0" borderId="7" xfId="0" applyFont="1" applyBorder="1" applyAlignment="1" applyProtection="1">
      <alignment horizontal="left" vertical="center" wrapText="1"/>
      <protection locked="0"/>
    </xf>
    <xf numFmtId="0" fontId="42" fillId="0" borderId="0" xfId="0" applyFont="1" applyAlignment="1" applyProtection="1">
      <alignment horizontal="left" vertical="center" wrapText="1"/>
      <protection hidden="1"/>
    </xf>
    <xf numFmtId="0" fontId="27" fillId="2" borderId="41" xfId="1" applyFont="1" applyFill="1" applyBorder="1" applyAlignment="1" applyProtection="1">
      <alignment horizontal="left" vertical="center" wrapText="1"/>
      <protection locked="0"/>
    </xf>
    <xf numFmtId="0" fontId="19" fillId="2" borderId="41" xfId="0" applyFont="1" applyFill="1" applyBorder="1" applyAlignment="1" applyProtection="1">
      <alignment horizontal="left" vertical="center" wrapText="1"/>
      <protection locked="0"/>
    </xf>
    <xf numFmtId="0" fontId="19" fillId="0" borderId="37" xfId="0" applyFont="1" applyBorder="1" applyAlignment="1" applyProtection="1">
      <alignment horizontal="left" vertical="center" wrapText="1"/>
      <protection locked="0"/>
    </xf>
    <xf numFmtId="0" fontId="36" fillId="2" borderId="0" xfId="1" applyFont="1" applyFill="1" applyAlignment="1" applyProtection="1">
      <alignment horizontal="right" vertical="top" wrapText="1"/>
      <protection locked="0"/>
    </xf>
    <xf numFmtId="0" fontId="8" fillId="0" borderId="0" xfId="0" applyFont="1" applyAlignment="1" applyProtection="1">
      <alignment horizontal="right" vertical="top" wrapText="1"/>
      <protection locked="0"/>
    </xf>
    <xf numFmtId="0" fontId="31" fillId="0" borderId="1" xfId="1" applyFont="1" applyBorder="1" applyAlignment="1" applyProtection="1">
      <alignment horizontal="left" vertical="top" wrapText="1"/>
      <protection hidden="1"/>
    </xf>
    <xf numFmtId="0" fontId="26" fillId="0" borderId="0" xfId="0" applyFont="1" applyAlignment="1" applyProtection="1">
      <alignment horizontal="left" vertical="top" wrapText="1"/>
      <protection hidden="1"/>
    </xf>
    <xf numFmtId="4" fontId="36" fillId="2" borderId="37" xfId="1" applyNumberFormat="1" applyFont="1" applyFill="1" applyBorder="1" applyAlignment="1" applyProtection="1">
      <alignment horizontal="right" vertical="top"/>
      <protection locked="0"/>
    </xf>
    <xf numFmtId="4" fontId="36" fillId="2" borderId="37" xfId="0" applyNumberFormat="1" applyFont="1" applyFill="1" applyBorder="1" applyAlignment="1" applyProtection="1">
      <alignment horizontal="right" vertical="top"/>
      <protection locked="0"/>
    </xf>
    <xf numFmtId="0" fontId="36" fillId="2" borderId="3" xfId="0" applyFont="1" applyFill="1" applyBorder="1" applyAlignment="1" applyProtection="1">
      <alignment horizontal="left" vertical="center" wrapText="1"/>
      <protection locked="0"/>
    </xf>
    <xf numFmtId="0" fontId="36" fillId="2" borderId="5" xfId="0" applyFont="1" applyFill="1" applyBorder="1" applyAlignment="1" applyProtection="1">
      <alignment horizontal="left" vertical="center" wrapText="1"/>
      <protection locked="0"/>
    </xf>
    <xf numFmtId="0" fontId="8" fillId="0" borderId="9" xfId="0" applyFont="1" applyBorder="1" applyAlignment="1" applyProtection="1">
      <alignment horizontal="left" vertical="center" wrapText="1"/>
      <protection locked="0"/>
    </xf>
    <xf numFmtId="0" fontId="8" fillId="0" borderId="10" xfId="0" applyFont="1" applyBorder="1" applyAlignment="1" applyProtection="1">
      <alignment horizontal="left" vertical="center" wrapText="1"/>
      <protection locked="0"/>
    </xf>
    <xf numFmtId="0" fontId="46" fillId="3" borderId="3" xfId="0" applyFont="1" applyFill="1" applyBorder="1" applyAlignment="1" applyProtection="1">
      <alignment horizontal="left" vertical="center"/>
      <protection hidden="1"/>
    </xf>
    <xf numFmtId="0" fontId="0" fillId="0" borderId="3" xfId="0" applyBorder="1" applyAlignment="1" applyProtection="1">
      <alignment horizontal="left" vertical="center"/>
      <protection hidden="1"/>
    </xf>
    <xf numFmtId="0" fontId="1" fillId="2" borderId="3" xfId="0" applyFont="1" applyFill="1" applyBorder="1" applyAlignment="1" applyProtection="1">
      <alignment horizontal="left" vertical="center"/>
      <protection locked="0"/>
    </xf>
    <xf numFmtId="0" fontId="8" fillId="2" borderId="3" xfId="0" applyFont="1" applyFill="1" applyBorder="1" applyAlignment="1" applyProtection="1">
      <alignment horizontal="left" vertical="center"/>
      <protection locked="0"/>
    </xf>
    <xf numFmtId="0" fontId="8" fillId="2" borderId="5" xfId="0" applyFont="1" applyFill="1" applyBorder="1" applyAlignment="1" applyProtection="1">
      <alignment horizontal="left" vertical="center"/>
      <protection locked="0"/>
    </xf>
    <xf numFmtId="0" fontId="37" fillId="6" borderId="0" xfId="1" applyFont="1" applyFill="1" applyAlignment="1" applyProtection="1">
      <alignment horizontal="left" vertical="top" wrapText="1"/>
      <protection hidden="1"/>
    </xf>
    <xf numFmtId="0" fontId="37" fillId="6" borderId="43" xfId="1" applyFont="1" applyFill="1" applyBorder="1" applyAlignment="1" applyProtection="1">
      <alignment horizontal="left" vertical="top" wrapText="1"/>
      <protection hidden="1"/>
    </xf>
    <xf numFmtId="4" fontId="36" fillId="2" borderId="0" xfId="0" applyNumberFormat="1" applyFont="1" applyFill="1" applyAlignment="1" applyProtection="1">
      <alignment horizontal="right" vertical="top" wrapText="1"/>
      <protection locked="0"/>
    </xf>
    <xf numFmtId="4" fontId="36" fillId="2" borderId="0" xfId="0" applyNumberFormat="1" applyFont="1" applyFill="1" applyAlignment="1" applyProtection="1">
      <alignment horizontal="right" vertical="top"/>
      <protection locked="0"/>
    </xf>
    <xf numFmtId="0" fontId="36" fillId="2" borderId="3" xfId="0" applyFont="1" applyFill="1" applyBorder="1" applyAlignment="1" applyProtection="1">
      <alignment horizontal="left" vertical="center"/>
      <protection locked="0"/>
    </xf>
    <xf numFmtId="0" fontId="0" fillId="0" borderId="3" xfId="0" applyBorder="1" applyAlignment="1" applyProtection="1">
      <alignment horizontal="left" vertical="center" wrapText="1"/>
      <protection hidden="1"/>
    </xf>
    <xf numFmtId="0" fontId="13" fillId="8" borderId="18" xfId="0" applyFont="1" applyFill="1" applyBorder="1" applyAlignment="1" applyProtection="1">
      <alignment horizontal="center"/>
      <protection hidden="1"/>
    </xf>
    <xf numFmtId="0" fontId="13" fillId="0" borderId="19" xfId="0" applyFont="1" applyBorder="1" applyAlignment="1" applyProtection="1">
      <alignment horizontal="center"/>
      <protection hidden="1"/>
    </xf>
    <xf numFmtId="0" fontId="13" fillId="0" borderId="20" xfId="0" applyFont="1" applyBorder="1" applyAlignment="1" applyProtection="1">
      <alignment horizontal="center"/>
      <protection hidden="1"/>
    </xf>
    <xf numFmtId="0" fontId="13" fillId="8" borderId="18" xfId="0" applyFont="1" applyFill="1" applyBorder="1" applyProtection="1">
      <protection hidden="1"/>
    </xf>
    <xf numFmtId="0" fontId="13" fillId="0" borderId="19" xfId="0" applyFont="1" applyBorder="1" applyProtection="1">
      <protection hidden="1"/>
    </xf>
    <xf numFmtId="0" fontId="13" fillId="0" borderId="20" xfId="0" applyFont="1" applyBorder="1" applyProtection="1">
      <protection hidden="1"/>
    </xf>
    <xf numFmtId="0" fontId="27" fillId="6" borderId="6" xfId="0" applyFont="1" applyFill="1" applyBorder="1" applyAlignment="1" applyProtection="1">
      <alignment horizontal="right" vertical="center" wrapText="1"/>
      <protection hidden="1"/>
    </xf>
    <xf numFmtId="0" fontId="0" fillId="0" borderId="0" xfId="0" applyAlignment="1" applyProtection="1">
      <alignment horizontal="right" vertical="center" wrapText="1"/>
      <protection hidden="1"/>
    </xf>
    <xf numFmtId="0" fontId="0" fillId="0" borderId="6" xfId="0" applyBorder="1" applyAlignment="1" applyProtection="1">
      <alignment horizontal="right" vertical="center" wrapText="1"/>
      <protection hidden="1"/>
    </xf>
    <xf numFmtId="0" fontId="0" fillId="0" borderId="6"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4" fontId="5" fillId="6" borderId="32" xfId="0" applyNumberFormat="1" applyFont="1" applyFill="1" applyBorder="1" applyAlignment="1" applyProtection="1">
      <alignment horizontal="center" vertical="center"/>
      <protection hidden="1"/>
    </xf>
    <xf numFmtId="0" fontId="27" fillId="6" borderId="0" xfId="0" applyFont="1" applyFill="1" applyAlignment="1" applyProtection="1">
      <alignment horizontal="right" vertical="center" wrapText="1"/>
      <protection hidden="1"/>
    </xf>
    <xf numFmtId="0" fontId="44" fillId="4" borderId="9" xfId="0" applyFont="1" applyFill="1" applyBorder="1" applyAlignment="1" applyProtection="1">
      <alignment horizontal="center"/>
      <protection hidden="1"/>
    </xf>
    <xf numFmtId="0" fontId="21" fillId="4" borderId="9" xfId="0" applyFont="1" applyFill="1" applyBorder="1" applyAlignment="1" applyProtection="1">
      <alignment horizontal="center"/>
      <protection hidden="1"/>
    </xf>
    <xf numFmtId="0" fontId="44" fillId="4" borderId="0" xfId="0" applyFont="1" applyFill="1" applyAlignment="1" applyProtection="1">
      <alignment horizontal="center" wrapText="1"/>
      <protection hidden="1"/>
    </xf>
    <xf numFmtId="0" fontId="21" fillId="4" borderId="0" xfId="0" applyFont="1" applyFill="1" applyAlignment="1" applyProtection="1">
      <alignment horizontal="center" wrapText="1"/>
      <protection hidden="1"/>
    </xf>
    <xf numFmtId="0" fontId="21" fillId="4" borderId="9" xfId="0" applyFont="1" applyFill="1" applyBorder="1" applyAlignment="1" applyProtection="1">
      <alignment horizontal="center" wrapText="1"/>
      <protection hidden="1"/>
    </xf>
    <xf numFmtId="0" fontId="46" fillId="3" borderId="3" xfId="0" applyFont="1" applyFill="1" applyBorder="1" applyAlignment="1" applyProtection="1">
      <alignment horizontal="center" vertical="center"/>
      <protection hidden="1"/>
    </xf>
    <xf numFmtId="0" fontId="18" fillId="0" borderId="3" xfId="0" applyFont="1" applyBorder="1" applyAlignment="1">
      <alignment horizontal="center" vertical="center"/>
    </xf>
    <xf numFmtId="0" fontId="32" fillId="0" borderId="1" xfId="1" applyFont="1" applyBorder="1" applyAlignment="1" applyProtection="1">
      <alignment horizontal="left" vertical="top"/>
      <protection hidden="1"/>
    </xf>
    <xf numFmtId="0" fontId="0" fillId="0" borderId="0" xfId="0" applyAlignment="1">
      <alignment horizontal="left" vertical="top"/>
    </xf>
    <xf numFmtId="0" fontId="65" fillId="6" borderId="4" xfId="1" applyFont="1" applyFill="1" applyBorder="1" applyAlignment="1" applyProtection="1">
      <alignment horizontal="left" vertical="top"/>
      <protection hidden="1"/>
    </xf>
    <xf numFmtId="0" fontId="66" fillId="0" borderId="3" xfId="0" applyFont="1" applyBorder="1" applyAlignment="1">
      <alignment horizontal="left" vertical="top"/>
    </xf>
    <xf numFmtId="0" fontId="27" fillId="0" borderId="0" xfId="0" applyFont="1" applyAlignment="1" applyProtection="1">
      <alignment horizontal="left" vertical="top" wrapText="1"/>
      <protection hidden="1"/>
    </xf>
    <xf numFmtId="0" fontId="0" fillId="0" borderId="0" xfId="0" applyAlignment="1">
      <alignment horizontal="left" vertical="top" wrapText="1"/>
    </xf>
    <xf numFmtId="0" fontId="0" fillId="0" borderId="9" xfId="0" applyBorder="1" applyAlignment="1">
      <alignment horizontal="left" vertical="top" wrapText="1"/>
    </xf>
    <xf numFmtId="0" fontId="32" fillId="6" borderId="4" xfId="1" applyFont="1" applyFill="1" applyBorder="1" applyAlignment="1" applyProtection="1">
      <alignment horizontal="left"/>
      <protection hidden="1"/>
    </xf>
    <xf numFmtId="0" fontId="22" fillId="0" borderId="3" xfId="0" applyFont="1" applyBorder="1" applyAlignment="1">
      <alignment horizontal="left"/>
    </xf>
    <xf numFmtId="0" fontId="22" fillId="0" borderId="5" xfId="0" applyFont="1" applyBorder="1" applyAlignment="1">
      <alignment horizontal="left"/>
    </xf>
    <xf numFmtId="0" fontId="36" fillId="2" borderId="38" xfId="0" applyFont="1" applyFill="1" applyBorder="1" applyAlignment="1" applyProtection="1">
      <alignment horizontal="left" vertical="center" wrapText="1"/>
      <protection locked="0"/>
    </xf>
    <xf numFmtId="0" fontId="8" fillId="2" borderId="38" xfId="0" applyFont="1" applyFill="1" applyBorder="1" applyAlignment="1" applyProtection="1">
      <alignment horizontal="left" vertical="center"/>
      <protection locked="0"/>
    </xf>
    <xf numFmtId="0" fontId="8" fillId="2" borderId="39" xfId="0" applyFont="1" applyFill="1" applyBorder="1" applyAlignment="1" applyProtection="1">
      <alignment horizontal="left" vertical="center"/>
      <protection locked="0"/>
    </xf>
    <xf numFmtId="0" fontId="0" fillId="0" borderId="8" xfId="0" applyBorder="1" applyAlignment="1" applyProtection="1">
      <alignment horizontal="left" vertical="center" wrapText="1"/>
      <protection hidden="1"/>
    </xf>
    <xf numFmtId="0" fontId="36" fillId="2" borderId="3" xfId="0" applyFont="1" applyFill="1" applyBorder="1" applyAlignment="1" applyProtection="1">
      <alignment horizontal="center" vertical="center"/>
      <protection locked="0"/>
    </xf>
    <xf numFmtId="0" fontId="36" fillId="2" borderId="5" xfId="0" applyFont="1" applyFill="1" applyBorder="1" applyAlignment="1" applyProtection="1">
      <alignment horizontal="center" vertical="center"/>
      <protection locked="0"/>
    </xf>
    <xf numFmtId="0" fontId="8" fillId="0" borderId="9" xfId="0" applyFont="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36" fillId="2" borderId="0" xfId="0" applyFont="1" applyFill="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27" fillId="6" borderId="6" xfId="0" applyFont="1" applyFill="1" applyBorder="1" applyAlignment="1" applyProtection="1">
      <alignment horizontal="left" vertical="center" wrapText="1"/>
      <protection hidden="1"/>
    </xf>
    <xf numFmtId="0" fontId="27" fillId="6" borderId="0" xfId="0" applyFont="1" applyFill="1" applyAlignment="1" applyProtection="1">
      <alignment horizontal="left" vertical="center" wrapText="1"/>
      <protection hidden="1"/>
    </xf>
    <xf numFmtId="0" fontId="31" fillId="6" borderId="0" xfId="1" applyFont="1" applyFill="1" applyAlignment="1" applyProtection="1">
      <alignment horizontal="left" vertical="center" wrapText="1"/>
      <protection hidden="1"/>
    </xf>
    <xf numFmtId="0" fontId="26" fillId="6" borderId="0" xfId="0" applyFont="1" applyFill="1" applyAlignment="1" applyProtection="1">
      <alignment horizontal="left" vertical="center" wrapText="1"/>
      <protection hidden="1"/>
    </xf>
    <xf numFmtId="0" fontId="27" fillId="6" borderId="0" xfId="0" applyFont="1" applyFill="1" applyAlignment="1" applyProtection="1">
      <alignment horizontal="left" wrapText="1"/>
      <protection hidden="1"/>
    </xf>
    <xf numFmtId="0" fontId="0" fillId="6" borderId="0" xfId="0" applyFill="1" applyAlignment="1" applyProtection="1">
      <alignment horizontal="left" wrapText="1"/>
      <protection hidden="1"/>
    </xf>
    <xf numFmtId="0" fontId="26" fillId="6" borderId="0" xfId="1" applyFont="1" applyFill="1" applyAlignment="1" applyProtection="1">
      <alignment vertical="center" wrapText="1"/>
      <protection hidden="1"/>
    </xf>
    <xf numFmtId="0" fontId="26" fillId="0" borderId="0" xfId="0" applyFont="1" applyAlignment="1" applyProtection="1">
      <alignment horizontal="left" vertical="center"/>
      <protection hidden="1"/>
    </xf>
    <xf numFmtId="0" fontId="8" fillId="2" borderId="3" xfId="0" applyFont="1" applyFill="1" applyBorder="1" applyAlignment="1" applyProtection="1">
      <alignment horizontal="left" vertical="center" wrapText="1"/>
      <protection locked="0"/>
    </xf>
    <xf numFmtId="0" fontId="8" fillId="2" borderId="5" xfId="0" applyFont="1" applyFill="1" applyBorder="1" applyAlignment="1" applyProtection="1">
      <alignment horizontal="left" vertical="center" wrapText="1"/>
      <protection locked="0"/>
    </xf>
    <xf numFmtId="0" fontId="8" fillId="2" borderId="37" xfId="0" applyFont="1" applyFill="1" applyBorder="1" applyAlignment="1" applyProtection="1">
      <alignment horizontal="left" vertical="center" wrapText="1"/>
      <protection locked="0"/>
    </xf>
    <xf numFmtId="0" fontId="8" fillId="2" borderId="40" xfId="0" applyFont="1" applyFill="1" applyBorder="1" applyAlignment="1" applyProtection="1">
      <alignment horizontal="left" vertical="center" wrapText="1"/>
      <protection locked="0"/>
    </xf>
    <xf numFmtId="0" fontId="32" fillId="0" borderId="6" xfId="1" applyFont="1" applyBorder="1" applyAlignment="1" applyProtection="1">
      <alignment horizontal="left" vertical="center" wrapText="1"/>
      <protection hidden="1"/>
    </xf>
    <xf numFmtId="0" fontId="26" fillId="0" borderId="0" xfId="0" applyFont="1" applyAlignment="1" applyProtection="1">
      <alignment horizontal="left" vertical="center" wrapText="1"/>
      <protection hidden="1"/>
    </xf>
    <xf numFmtId="0" fontId="26" fillId="0" borderId="7" xfId="0" applyFont="1" applyBorder="1" applyAlignment="1" applyProtection="1">
      <alignment horizontal="left" vertical="center" wrapText="1"/>
      <protection hidden="1"/>
    </xf>
    <xf numFmtId="0" fontId="0" fillId="0" borderId="8" xfId="0" applyBorder="1" applyAlignment="1">
      <alignment horizontal="left" vertical="top" wrapText="1"/>
    </xf>
    <xf numFmtId="0" fontId="0" fillId="0" borderId="10" xfId="0" applyBorder="1" applyAlignment="1">
      <alignment horizontal="left" vertical="top" wrapText="1"/>
    </xf>
    <xf numFmtId="4" fontId="36" fillId="2" borderId="0" xfId="0" applyNumberFormat="1" applyFont="1" applyFill="1" applyAlignment="1" applyProtection="1">
      <alignment horizontal="right" vertical="center"/>
      <protection locked="0"/>
    </xf>
    <xf numFmtId="4" fontId="8" fillId="2" borderId="0" xfId="0" applyNumberFormat="1" applyFont="1" applyFill="1" applyAlignment="1" applyProtection="1">
      <alignment horizontal="right" vertical="center"/>
      <protection locked="0"/>
    </xf>
    <xf numFmtId="167" fontId="5" fillId="6" borderId="34" xfId="0" applyNumberFormat="1" applyFont="1" applyFill="1" applyBorder="1" applyAlignment="1" applyProtection="1">
      <alignment horizontal="center" vertical="center"/>
      <protection hidden="1"/>
    </xf>
    <xf numFmtId="0" fontId="5" fillId="6" borderId="34" xfId="0" applyFont="1" applyFill="1" applyBorder="1" applyAlignment="1" applyProtection="1">
      <alignment horizontal="center" vertical="center"/>
      <protection hidden="1"/>
    </xf>
    <xf numFmtId="4" fontId="5" fillId="6" borderId="34" xfId="0" applyNumberFormat="1" applyFont="1" applyFill="1" applyBorder="1" applyAlignment="1" applyProtection="1">
      <alignment horizontal="center" vertical="center"/>
      <protection hidden="1"/>
    </xf>
    <xf numFmtId="0" fontId="5" fillId="6" borderId="4" xfId="0" applyFont="1" applyFill="1" applyBorder="1" applyAlignment="1" applyProtection="1">
      <alignment horizontal="center" vertical="center" wrapText="1"/>
      <protection hidden="1"/>
    </xf>
    <xf numFmtId="0" fontId="5" fillId="6" borderId="3" xfId="0" applyFont="1" applyFill="1" applyBorder="1" applyAlignment="1" applyProtection="1">
      <alignment horizontal="center" vertical="center" wrapText="1"/>
      <protection hidden="1"/>
    </xf>
    <xf numFmtId="0" fontId="5" fillId="6" borderId="5" xfId="0" applyFont="1" applyFill="1" applyBorder="1" applyAlignment="1" applyProtection="1">
      <alignment horizontal="center" vertical="center" wrapText="1"/>
      <protection hidden="1"/>
    </xf>
    <xf numFmtId="0" fontId="5" fillId="6" borderId="8" xfId="0" applyFont="1" applyFill="1" applyBorder="1" applyAlignment="1" applyProtection="1">
      <alignment horizontal="center" vertical="center" wrapText="1"/>
      <protection hidden="1"/>
    </xf>
    <xf numFmtId="0" fontId="5" fillId="6" borderId="9" xfId="0" applyFont="1" applyFill="1" applyBorder="1" applyAlignment="1" applyProtection="1">
      <alignment horizontal="center" vertical="center" wrapText="1"/>
      <protection hidden="1"/>
    </xf>
    <xf numFmtId="0" fontId="5" fillId="6" borderId="10" xfId="0" applyFont="1" applyFill="1" applyBorder="1" applyAlignment="1" applyProtection="1">
      <alignment horizontal="center" vertical="center" wrapText="1"/>
      <protection hidden="1"/>
    </xf>
    <xf numFmtId="0" fontId="5" fillId="6" borderId="32" xfId="0" applyFont="1" applyFill="1" applyBorder="1" applyAlignment="1" applyProtection="1">
      <alignment horizontal="center" vertical="center"/>
      <protection hidden="1"/>
    </xf>
    <xf numFmtId="0" fontId="5" fillId="6" borderId="36" xfId="0" applyFont="1" applyFill="1" applyBorder="1" applyAlignment="1" applyProtection="1">
      <alignment horizontal="center" vertical="center"/>
      <protection hidden="1"/>
    </xf>
    <xf numFmtId="4" fontId="10" fillId="6" borderId="32" xfId="0" applyNumberFormat="1" applyFont="1" applyFill="1" applyBorder="1" applyAlignment="1" applyProtection="1">
      <alignment horizontal="center" vertical="center"/>
      <protection hidden="1"/>
    </xf>
    <xf numFmtId="4" fontId="10" fillId="6" borderId="36" xfId="0" applyNumberFormat="1" applyFont="1" applyFill="1" applyBorder="1" applyAlignment="1" applyProtection="1">
      <alignment horizontal="center" vertical="center"/>
      <protection hidden="1"/>
    </xf>
    <xf numFmtId="0" fontId="41" fillId="6" borderId="0" xfId="0" applyFont="1" applyFill="1" applyAlignment="1" applyProtection="1">
      <alignment horizontal="left" vertical="center" wrapText="1"/>
      <protection hidden="1"/>
    </xf>
    <xf numFmtId="0" fontId="36" fillId="2" borderId="41" xfId="1" applyFont="1" applyFill="1" applyBorder="1" applyAlignment="1" applyProtection="1">
      <alignment horizontal="right" vertical="top"/>
      <protection locked="0"/>
    </xf>
    <xf numFmtId="0" fontId="36" fillId="0" borderId="41" xfId="0" applyFont="1" applyBorder="1" applyAlignment="1" applyProtection="1">
      <alignment horizontal="right" vertical="top"/>
      <protection locked="0"/>
    </xf>
    <xf numFmtId="0" fontId="8" fillId="0" borderId="0" xfId="0" applyFont="1" applyAlignment="1" applyProtection="1">
      <alignment horizontal="right" vertical="top"/>
      <protection locked="0"/>
    </xf>
    <xf numFmtId="0" fontId="27" fillId="6" borderId="0" xfId="1" applyFont="1" applyFill="1" applyAlignment="1" applyProtection="1">
      <alignment horizontal="center" vertical="center"/>
      <protection hidden="1"/>
    </xf>
    <xf numFmtId="0" fontId="36" fillId="4" borderId="0" xfId="0" applyFont="1" applyFill="1" applyAlignment="1" applyProtection="1">
      <alignment horizontal="left" vertical="center"/>
      <protection hidden="1"/>
    </xf>
    <xf numFmtId="0" fontId="58" fillId="4" borderId="0" xfId="0" applyFont="1" applyFill="1" applyAlignment="1" applyProtection="1">
      <alignment horizontal="center" vertical="top" wrapText="1"/>
      <protection hidden="1"/>
    </xf>
    <xf numFmtId="0" fontId="59" fillId="0" borderId="0" xfId="0" applyFont="1" applyAlignment="1" applyProtection="1">
      <alignment horizontal="center" vertical="top" wrapText="1"/>
      <protection hidden="1"/>
    </xf>
    <xf numFmtId="4" fontId="6" fillId="6" borderId="12" xfId="0" applyNumberFormat="1" applyFont="1" applyFill="1" applyBorder="1" applyAlignment="1" applyProtection="1">
      <alignment horizontal="right" vertical="center"/>
      <protection hidden="1"/>
    </xf>
    <xf numFmtId="4" fontId="5" fillId="0" borderId="13" xfId="0" applyNumberFormat="1" applyFont="1" applyBorder="1" applyAlignment="1" applyProtection="1">
      <alignment horizontal="right" vertical="center"/>
      <protection hidden="1"/>
    </xf>
    <xf numFmtId="4" fontId="5" fillId="0" borderId="14" xfId="0" applyNumberFormat="1" applyFont="1" applyBorder="1" applyAlignment="1" applyProtection="1">
      <alignment horizontal="right" vertical="center"/>
      <protection hidden="1"/>
    </xf>
    <xf numFmtId="4" fontId="47" fillId="4" borderId="6" xfId="0" applyNumberFormat="1" applyFont="1" applyFill="1" applyBorder="1" applyAlignment="1" applyProtection="1">
      <alignment horizontal="center" vertical="center"/>
      <protection hidden="1"/>
    </xf>
    <xf numFmtId="4" fontId="48" fillId="0" borderId="0" xfId="0" applyNumberFormat="1" applyFont="1" applyAlignment="1" applyProtection="1">
      <alignment horizontal="center" vertical="center"/>
      <protection hidden="1"/>
    </xf>
    <xf numFmtId="4" fontId="48" fillId="0" borderId="7" xfId="0" applyNumberFormat="1" applyFont="1" applyBorder="1" applyAlignment="1" applyProtection="1">
      <alignment horizontal="center" vertical="center"/>
      <protection hidden="1"/>
    </xf>
    <xf numFmtId="0" fontId="26" fillId="4" borderId="0" xfId="0" applyFont="1" applyFill="1" applyAlignment="1" applyProtection="1">
      <alignment horizontal="right" wrapText="1"/>
      <protection hidden="1"/>
    </xf>
    <xf numFmtId="0" fontId="0" fillId="4" borderId="0" xfId="0" applyFill="1" applyAlignment="1" applyProtection="1">
      <alignment horizontal="right" wrapText="1"/>
      <protection hidden="1"/>
    </xf>
    <xf numFmtId="0" fontId="0" fillId="4" borderId="33" xfId="0" applyFill="1" applyBorder="1" applyAlignment="1" applyProtection="1">
      <alignment horizontal="right" wrapText="1"/>
      <protection hidden="1"/>
    </xf>
    <xf numFmtId="0" fontId="45" fillId="4" borderId="0" xfId="0" applyFont="1" applyFill="1" applyAlignment="1" applyProtection="1">
      <alignment horizontal="center" vertical="center"/>
      <protection hidden="1"/>
    </xf>
    <xf numFmtId="14" fontId="13" fillId="8" borderId="25" xfId="0" applyNumberFormat="1" applyFont="1" applyFill="1" applyBorder="1" applyAlignment="1" applyProtection="1">
      <alignment horizontal="left"/>
      <protection hidden="1"/>
    </xf>
    <xf numFmtId="0" fontId="13" fillId="0" borderId="26" xfId="0" applyFont="1" applyBorder="1" applyAlignment="1" applyProtection="1">
      <alignment horizontal="left"/>
      <protection hidden="1"/>
    </xf>
    <xf numFmtId="0" fontId="14" fillId="8" borderId="0" xfId="0" applyFont="1" applyFill="1" applyAlignment="1" applyProtection="1">
      <alignment wrapText="1"/>
      <protection hidden="1"/>
    </xf>
    <xf numFmtId="0" fontId="14" fillId="0" borderId="0" xfId="0" applyFont="1" applyAlignment="1" applyProtection="1">
      <alignment wrapText="1"/>
      <protection hidden="1"/>
    </xf>
    <xf numFmtId="0" fontId="26" fillId="4" borderId="0" xfId="0" applyFont="1" applyFill="1" applyAlignment="1" applyProtection="1">
      <alignment horizontal="right" vertical="top"/>
      <protection hidden="1"/>
    </xf>
    <xf numFmtId="0" fontId="0" fillId="4" borderId="0" xfId="0" applyFill="1" applyAlignment="1" applyProtection="1">
      <alignment horizontal="right" vertical="top"/>
      <protection hidden="1"/>
    </xf>
    <xf numFmtId="0" fontId="26" fillId="4" borderId="33" xfId="0" applyFont="1" applyFill="1" applyBorder="1" applyAlignment="1" applyProtection="1">
      <alignment horizontal="right" vertical="center" wrapText="1"/>
      <protection hidden="1"/>
    </xf>
    <xf numFmtId="0" fontId="9" fillId="4" borderId="33" xfId="0" applyFont="1" applyFill="1" applyBorder="1" applyAlignment="1" applyProtection="1">
      <alignment horizontal="right" vertical="center" wrapText="1"/>
      <protection hidden="1"/>
    </xf>
    <xf numFmtId="4" fontId="5" fillId="6" borderId="35" xfId="0" applyNumberFormat="1" applyFont="1" applyFill="1" applyBorder="1" applyAlignment="1" applyProtection="1">
      <alignment horizontal="center" vertical="center"/>
      <protection hidden="1"/>
    </xf>
    <xf numFmtId="4" fontId="5" fillId="6" borderId="36" xfId="0" applyNumberFormat="1" applyFont="1" applyFill="1" applyBorder="1" applyAlignment="1" applyProtection="1">
      <alignment horizontal="center" vertical="center"/>
      <protection hidden="1"/>
    </xf>
    <xf numFmtId="167" fontId="5" fillId="6" borderId="32" xfId="0" applyNumberFormat="1" applyFont="1" applyFill="1" applyBorder="1" applyAlignment="1" applyProtection="1">
      <alignment horizontal="center" vertical="center"/>
      <protection hidden="1"/>
    </xf>
    <xf numFmtId="167" fontId="5" fillId="6" borderId="36" xfId="0" applyNumberFormat="1" applyFont="1" applyFill="1" applyBorder="1" applyAlignment="1" applyProtection="1">
      <alignment horizontal="center" vertical="center"/>
      <protection hidden="1"/>
    </xf>
    <xf numFmtId="0" fontId="60" fillId="6" borderId="4" xfId="0" applyFont="1" applyFill="1" applyBorder="1" applyAlignment="1" applyProtection="1">
      <alignment horizontal="center" vertical="top"/>
      <protection hidden="1"/>
    </xf>
    <xf numFmtId="0" fontId="0" fillId="6" borderId="5" xfId="0" applyFill="1" applyBorder="1" applyAlignment="1">
      <alignment horizontal="center" vertical="top"/>
    </xf>
    <xf numFmtId="0" fontId="46" fillId="0" borderId="0" xfId="0" applyFont="1" applyAlignment="1" applyProtection="1">
      <alignment horizontal="left" vertical="top"/>
      <protection hidden="1"/>
    </xf>
    <xf numFmtId="0" fontId="0" fillId="0" borderId="6" xfId="0" applyBorder="1" applyAlignment="1" applyProtection="1">
      <alignment horizontal="left" vertical="top"/>
      <protection hidden="1"/>
    </xf>
    <xf numFmtId="0" fontId="0" fillId="0" borderId="7" xfId="0" applyBorder="1" applyAlignment="1" applyProtection="1">
      <alignment horizontal="left" vertical="top"/>
      <protection hidden="1"/>
    </xf>
    <xf numFmtId="0" fontId="26" fillId="4" borderId="0" xfId="0" applyFont="1" applyFill="1" applyAlignment="1" applyProtection="1">
      <alignment horizontal="right" vertical="center"/>
      <protection hidden="1"/>
    </xf>
    <xf numFmtId="0" fontId="9" fillId="4" borderId="0" xfId="0" applyFont="1" applyFill="1" applyAlignment="1" applyProtection="1">
      <alignment horizontal="right" vertical="center"/>
      <protection hidden="1"/>
    </xf>
    <xf numFmtId="0" fontId="8" fillId="0" borderId="0" xfId="0" applyFont="1" applyAlignment="1" applyProtection="1">
      <alignment horizontal="left" vertical="top"/>
      <protection hidden="1"/>
    </xf>
    <xf numFmtId="4" fontId="6" fillId="2" borderId="2" xfId="0" applyNumberFormat="1" applyFont="1" applyFill="1" applyBorder="1" applyAlignment="1" applyProtection="1">
      <alignment horizontal="right" vertical="center"/>
      <protection locked="0"/>
    </xf>
    <xf numFmtId="4" fontId="6" fillId="2" borderId="32" xfId="0" applyNumberFormat="1" applyFont="1" applyFill="1" applyBorder="1" applyAlignment="1" applyProtection="1">
      <alignment horizontal="right" vertical="top"/>
      <protection locked="0"/>
    </xf>
    <xf numFmtId="4" fontId="6" fillId="2" borderId="36" xfId="0" applyNumberFormat="1" applyFont="1" applyFill="1" applyBorder="1" applyAlignment="1" applyProtection="1">
      <alignment horizontal="right" vertical="top"/>
      <protection locked="0"/>
    </xf>
    <xf numFmtId="167" fontId="5" fillId="6" borderId="11" xfId="0" applyNumberFormat="1" applyFont="1" applyFill="1" applyBorder="1" applyAlignment="1" applyProtection="1">
      <alignment horizontal="center" vertical="center"/>
      <protection hidden="1"/>
    </xf>
    <xf numFmtId="0" fontId="5" fillId="6" borderId="11" xfId="0" applyFont="1" applyFill="1" applyBorder="1" applyAlignment="1" applyProtection="1">
      <alignment horizontal="center" vertical="center"/>
      <protection hidden="1"/>
    </xf>
    <xf numFmtId="4" fontId="7" fillId="6" borderId="12" xfId="0" applyNumberFormat="1" applyFont="1" applyFill="1" applyBorder="1" applyAlignment="1" applyProtection="1">
      <alignment horizontal="right" vertical="center"/>
      <protection hidden="1"/>
    </xf>
    <xf numFmtId="4" fontId="10" fillId="0" borderId="13" xfId="0" applyNumberFormat="1" applyFont="1" applyBorder="1" applyAlignment="1" applyProtection="1">
      <alignment horizontal="right" vertical="center"/>
      <protection hidden="1"/>
    </xf>
    <xf numFmtId="4" fontId="10" fillId="0" borderId="14" xfId="0" applyNumberFormat="1" applyFont="1" applyBorder="1" applyAlignment="1" applyProtection="1">
      <alignment horizontal="right" vertical="center"/>
      <protection hidden="1"/>
    </xf>
    <xf numFmtId="0" fontId="49" fillId="4" borderId="0" xfId="0" applyFont="1" applyFill="1" applyAlignment="1" applyProtection="1">
      <alignment horizontal="left" vertical="top"/>
      <protection hidden="1"/>
    </xf>
    <xf numFmtId="0" fontId="50" fillId="0" borderId="0" xfId="0" applyFont="1" applyAlignment="1" applyProtection="1">
      <alignment horizontal="left" vertical="top"/>
      <protection hidden="1"/>
    </xf>
    <xf numFmtId="0" fontId="51" fillId="0" borderId="0" xfId="0" applyFont="1" applyAlignment="1" applyProtection="1">
      <alignment horizontal="left" vertical="top"/>
      <protection hidden="1"/>
    </xf>
    <xf numFmtId="0" fontId="36" fillId="2" borderId="12" xfId="0" applyFont="1" applyFill="1" applyBorder="1" applyAlignment="1" applyProtection="1">
      <alignment horizontal="left" vertical="center"/>
      <protection locked="0"/>
    </xf>
    <xf numFmtId="0" fontId="0" fillId="0" borderId="13"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14" fontId="6" fillId="2" borderId="12" xfId="0" applyNumberFormat="1" applyFont="1" applyFill="1" applyBorder="1" applyAlignment="1" applyProtection="1">
      <alignment horizontal="left" vertical="center"/>
      <protection locked="0"/>
    </xf>
    <xf numFmtId="0" fontId="5" fillId="2" borderId="13" xfId="0" applyFont="1" applyFill="1" applyBorder="1" applyAlignment="1" applyProtection="1">
      <alignment horizontal="left" vertical="center"/>
      <protection locked="0"/>
    </xf>
    <xf numFmtId="0" fontId="5" fillId="2" borderId="14" xfId="0" applyFont="1" applyFill="1" applyBorder="1" applyAlignment="1" applyProtection="1">
      <alignment horizontal="left" vertical="center"/>
      <protection locked="0"/>
    </xf>
    <xf numFmtId="0" fontId="6" fillId="2" borderId="4" xfId="0" applyFont="1" applyFill="1" applyBorder="1" applyAlignment="1" applyProtection="1">
      <alignment horizontal="left" vertical="center"/>
      <protection locked="0"/>
    </xf>
    <xf numFmtId="0" fontId="6" fillId="2" borderId="3" xfId="0" applyFont="1" applyFill="1" applyBorder="1" applyAlignment="1" applyProtection="1">
      <alignment horizontal="left" vertical="center"/>
      <protection locked="0"/>
    </xf>
    <xf numFmtId="0" fontId="6" fillId="2" borderId="5" xfId="0" applyFont="1" applyFill="1" applyBorder="1" applyAlignment="1" applyProtection="1">
      <alignment horizontal="left" vertical="center"/>
      <protection locked="0"/>
    </xf>
    <xf numFmtId="0" fontId="6" fillId="2" borderId="8" xfId="0" applyFont="1" applyFill="1" applyBorder="1" applyAlignment="1" applyProtection="1">
      <alignment horizontal="left" vertical="center"/>
      <protection locked="0"/>
    </xf>
    <xf numFmtId="0" fontId="6" fillId="2" borderId="9" xfId="0" applyFont="1" applyFill="1" applyBorder="1" applyAlignment="1" applyProtection="1">
      <alignment horizontal="left" vertical="center"/>
      <protection locked="0"/>
    </xf>
    <xf numFmtId="0" fontId="6" fillId="2" borderId="10" xfId="0" applyFont="1" applyFill="1" applyBorder="1" applyAlignment="1" applyProtection="1">
      <alignment horizontal="left" vertical="center"/>
      <protection locked="0"/>
    </xf>
    <xf numFmtId="0" fontId="36" fillId="2" borderId="50" xfId="0" applyFont="1" applyFill="1" applyBorder="1" applyAlignment="1" applyProtection="1">
      <alignment horizontal="left" vertical="top"/>
      <protection locked="0"/>
    </xf>
    <xf numFmtId="0" fontId="8" fillId="2" borderId="51" xfId="0" applyFont="1" applyFill="1" applyBorder="1" applyAlignment="1" applyProtection="1">
      <alignment horizontal="left" vertical="top"/>
      <protection locked="0"/>
    </xf>
    <xf numFmtId="0" fontId="8" fillId="2" borderId="52" xfId="0" applyFont="1" applyFill="1" applyBorder="1" applyAlignment="1" applyProtection="1">
      <alignment horizontal="left" vertical="top"/>
      <protection locked="0"/>
    </xf>
    <xf numFmtId="0" fontId="36" fillId="2" borderId="53" xfId="0" applyFont="1" applyFill="1" applyBorder="1" applyAlignment="1" applyProtection="1">
      <alignment horizontal="left" vertical="top"/>
      <protection locked="0"/>
    </xf>
    <xf numFmtId="0" fontId="8" fillId="2" borderId="54" xfId="0" applyFont="1" applyFill="1" applyBorder="1" applyAlignment="1" applyProtection="1">
      <alignment horizontal="left" vertical="top"/>
      <protection locked="0"/>
    </xf>
    <xf numFmtId="0" fontId="8" fillId="2" borderId="55" xfId="0" applyFont="1" applyFill="1" applyBorder="1" applyAlignment="1" applyProtection="1">
      <alignment horizontal="left" vertical="top"/>
      <protection locked="0"/>
    </xf>
    <xf numFmtId="0" fontId="36" fillId="2" borderId="56" xfId="0" applyFont="1" applyFill="1" applyBorder="1" applyAlignment="1" applyProtection="1">
      <alignment horizontal="left" vertical="top"/>
      <protection locked="0"/>
    </xf>
    <xf numFmtId="0" fontId="8" fillId="2" borderId="57" xfId="0" applyFont="1" applyFill="1" applyBorder="1" applyAlignment="1" applyProtection="1">
      <alignment horizontal="left" vertical="top"/>
      <protection locked="0"/>
    </xf>
    <xf numFmtId="0" fontId="8" fillId="2" borderId="58" xfId="0" applyFont="1" applyFill="1" applyBorder="1" applyAlignment="1" applyProtection="1">
      <alignment horizontal="left" vertical="top"/>
      <protection locked="0"/>
    </xf>
    <xf numFmtId="0" fontId="19" fillId="4" borderId="0" xfId="0" applyFont="1" applyFill="1" applyAlignment="1" applyProtection="1">
      <alignment horizontal="left" vertical="center" wrapText="1"/>
      <protection hidden="1"/>
    </xf>
    <xf numFmtId="0" fontId="19" fillId="4" borderId="0" xfId="0" applyFont="1" applyFill="1" applyAlignment="1" applyProtection="1">
      <alignment horizontal="left" vertical="center"/>
      <protection hidden="1"/>
    </xf>
    <xf numFmtId="0" fontId="19" fillId="4" borderId="7" xfId="0" applyFont="1" applyFill="1" applyBorder="1" applyAlignment="1" applyProtection="1">
      <alignment horizontal="left" vertical="center"/>
      <protection hidden="1"/>
    </xf>
    <xf numFmtId="4" fontId="6" fillId="2" borderId="32" xfId="0" applyNumberFormat="1" applyFont="1" applyFill="1" applyBorder="1" applyAlignment="1" applyProtection="1">
      <alignment horizontal="right" vertical="center"/>
      <protection locked="0"/>
    </xf>
    <xf numFmtId="4" fontId="6" fillId="6" borderId="4" xfId="0" applyNumberFormat="1" applyFont="1" applyFill="1" applyBorder="1" applyAlignment="1" applyProtection="1">
      <alignment horizontal="right" vertical="center"/>
      <protection hidden="1"/>
    </xf>
    <xf numFmtId="4" fontId="5" fillId="0" borderId="3" xfId="0" applyNumberFormat="1" applyFont="1" applyBorder="1" applyAlignment="1" applyProtection="1">
      <alignment horizontal="right" vertical="center"/>
      <protection hidden="1"/>
    </xf>
    <xf numFmtId="4" fontId="5" fillId="0" borderId="5" xfId="0" applyNumberFormat="1" applyFont="1" applyBorder="1" applyAlignment="1" applyProtection="1">
      <alignment horizontal="right" vertical="center"/>
      <protection hidden="1"/>
    </xf>
    <xf numFmtId="0" fontId="0" fillId="0" borderId="8" xfId="0" applyBorder="1" applyAlignment="1" applyProtection="1">
      <alignment horizontal="left" vertical="top"/>
      <protection hidden="1"/>
    </xf>
    <xf numFmtId="0" fontId="0" fillId="0" borderId="9" xfId="0" applyBorder="1" applyAlignment="1" applyProtection="1">
      <alignment horizontal="left" vertical="top"/>
      <protection hidden="1"/>
    </xf>
    <xf numFmtId="0" fontId="0" fillId="0" borderId="10" xfId="0" applyBorder="1" applyAlignment="1" applyProtection="1">
      <alignment horizontal="left" vertical="top"/>
      <protection hidden="1"/>
    </xf>
    <xf numFmtId="0" fontId="4" fillId="6" borderId="0" xfId="0" applyFont="1" applyFill="1" applyAlignment="1">
      <alignment horizontal="left" vertical="top"/>
    </xf>
    <xf numFmtId="0" fontId="4" fillId="6" borderId="0" xfId="0" applyFont="1" applyFill="1" applyAlignment="1">
      <alignment horizontal="left" vertical="top" wrapText="1"/>
    </xf>
    <xf numFmtId="0" fontId="4" fillId="6" borderId="9" xfId="0" applyFont="1" applyFill="1" applyBorder="1" applyAlignment="1">
      <alignment horizontal="left" vertical="top" wrapText="1"/>
    </xf>
    <xf numFmtId="0" fontId="62" fillId="6" borderId="3" xfId="0" applyFont="1" applyFill="1" applyBorder="1" applyAlignment="1" applyProtection="1">
      <alignment horizontal="left" vertical="center" wrapText="1"/>
      <protection hidden="1"/>
    </xf>
    <xf numFmtId="0" fontId="62" fillId="6" borderId="0" xfId="0" applyFont="1" applyFill="1" applyAlignment="1" applyProtection="1">
      <alignment horizontal="left" vertical="center" wrapText="1"/>
      <protection hidden="1"/>
    </xf>
    <xf numFmtId="0" fontId="62" fillId="6" borderId="7" xfId="0" applyFont="1" applyFill="1" applyBorder="1" applyAlignment="1" applyProtection="1">
      <alignment horizontal="left" vertical="center" wrapText="1"/>
      <protection hidden="1"/>
    </xf>
    <xf numFmtId="0" fontId="63" fillId="6" borderId="0" xfId="0" applyFont="1" applyFill="1" applyAlignment="1" applyProtection="1">
      <alignment horizontal="left" vertical="center" wrapText="1"/>
      <protection hidden="1"/>
    </xf>
    <xf numFmtId="0" fontId="36" fillId="2" borderId="0" xfId="0" applyFont="1" applyFill="1" applyAlignment="1" applyProtection="1">
      <alignment horizontal="left" vertical="center" wrapText="1"/>
      <protection locked="0"/>
    </xf>
    <xf numFmtId="0" fontId="8" fillId="2" borderId="0" xfId="0" applyFont="1" applyFill="1" applyAlignment="1" applyProtection="1">
      <alignment horizontal="left" vertical="center" wrapText="1"/>
      <protection locked="0"/>
    </xf>
    <xf numFmtId="14" fontId="36" fillId="2" borderId="0" xfId="0" applyNumberFormat="1" applyFont="1" applyFill="1" applyAlignment="1" applyProtection="1">
      <alignment horizontal="center" vertical="center"/>
      <protection locked="0"/>
    </xf>
    <xf numFmtId="0" fontId="0" fillId="0" borderId="0" xfId="0" applyAlignment="1" applyProtection="1">
      <alignment horizontal="center" vertical="center"/>
      <protection locked="0"/>
    </xf>
    <xf numFmtId="0" fontId="62" fillId="6" borderId="6" xfId="0" applyFont="1" applyFill="1" applyBorder="1" applyAlignment="1">
      <alignment horizontal="right" vertical="center" wrapText="1"/>
    </xf>
    <xf numFmtId="0" fontId="64" fillId="6" borderId="0" xfId="0" applyFont="1" applyFill="1" applyAlignment="1">
      <alignment horizontal="right" vertical="center" wrapText="1"/>
    </xf>
    <xf numFmtId="0" fontId="27" fillId="6" borderId="0" xfId="0" applyFont="1" applyFill="1" applyAlignment="1" applyProtection="1">
      <alignment horizontal="center"/>
      <protection hidden="1"/>
    </xf>
    <xf numFmtId="0" fontId="0" fillId="0" borderId="0" xfId="0" applyAlignment="1">
      <alignment horizontal="center"/>
    </xf>
    <xf numFmtId="0" fontId="4" fillId="0" borderId="0" xfId="0" applyFont="1" applyAlignment="1">
      <alignment vertical="center" wrapText="1"/>
    </xf>
    <xf numFmtId="0" fontId="0" fillId="0" borderId="0" xfId="0" applyAlignment="1">
      <alignment horizontal="left" vertical="center" wrapText="1"/>
    </xf>
    <xf numFmtId="0" fontId="67" fillId="6" borderId="0" xfId="0" applyFont="1" applyFill="1" applyAlignment="1" applyProtection="1">
      <alignment horizontal="center" vertical="center" wrapText="1"/>
      <protection hidden="1"/>
    </xf>
    <xf numFmtId="0" fontId="0" fillId="0" borderId="0" xfId="0" applyAlignment="1">
      <alignment horizontal="center" vertical="center" wrapText="1"/>
    </xf>
    <xf numFmtId="0" fontId="68" fillId="0" borderId="0" xfId="0" applyFont="1" applyAlignment="1">
      <alignment wrapText="1"/>
    </xf>
    <xf numFmtId="0" fontId="9" fillId="0" borderId="0" xfId="0" applyFont="1" applyAlignment="1">
      <alignment vertical="top" wrapText="1"/>
    </xf>
    <xf numFmtId="0" fontId="68" fillId="6" borderId="0" xfId="0" applyFont="1" applyFill="1" applyAlignment="1" applyProtection="1">
      <alignment vertical="top" wrapText="1"/>
      <protection hidden="1"/>
    </xf>
    <xf numFmtId="0" fontId="0" fillId="0" borderId="0" xfId="0" applyAlignment="1">
      <alignment vertical="top" wrapText="1"/>
    </xf>
    <xf numFmtId="0" fontId="67" fillId="0" borderId="0" xfId="0" applyFont="1" applyAlignment="1">
      <alignment horizontal="center" wrapText="1"/>
    </xf>
    <xf numFmtId="0" fontId="10" fillId="0" borderId="0" xfId="0" applyFont="1" applyAlignment="1">
      <alignment horizontal="center" wrapText="1"/>
    </xf>
    <xf numFmtId="0" fontId="70" fillId="6" borderId="0" xfId="0" applyFont="1" applyFill="1" applyAlignment="1" applyProtection="1">
      <alignment wrapText="1"/>
      <protection hidden="1"/>
    </xf>
    <xf numFmtId="0" fontId="68" fillId="6" borderId="61" xfId="0" applyFont="1" applyFill="1" applyBorder="1" applyAlignment="1" applyProtection="1">
      <alignment vertical="top" wrapText="1"/>
      <protection hidden="1"/>
    </xf>
    <xf numFmtId="0" fontId="69" fillId="0" borderId="61" xfId="0" applyFont="1" applyBorder="1" applyAlignment="1">
      <alignment vertical="top" wrapText="1"/>
    </xf>
    <xf numFmtId="0" fontId="5" fillId="3" borderId="0" xfId="0" applyFont="1" applyFill="1" applyAlignment="1" applyProtection="1">
      <alignment horizontal="left" vertical="top" wrapText="1"/>
      <protection hidden="1"/>
    </xf>
    <xf numFmtId="0" fontId="0" fillId="3" borderId="0" xfId="0" applyFill="1" applyAlignment="1">
      <alignment horizontal="left" vertical="top" wrapText="1"/>
    </xf>
    <xf numFmtId="0" fontId="0" fillId="3" borderId="7" xfId="0" applyFill="1" applyBorder="1" applyAlignment="1">
      <alignment horizontal="left" vertical="top" wrapText="1"/>
    </xf>
    <xf numFmtId="0" fontId="9" fillId="3" borderId="0" xfId="0" applyFont="1" applyFill="1" applyAlignment="1">
      <alignment horizontal="left" vertical="top" wrapText="1"/>
    </xf>
    <xf numFmtId="0" fontId="45" fillId="16" borderId="0" xfId="0" applyFont="1" applyFill="1" applyAlignment="1" applyProtection="1">
      <alignment horizontal="left"/>
      <protection hidden="1"/>
    </xf>
    <xf numFmtId="0" fontId="53" fillId="16" borderId="0" xfId="0" applyFont="1" applyFill="1" applyAlignment="1">
      <alignment horizontal="left"/>
    </xf>
    <xf numFmtId="0" fontId="0" fillId="16" borderId="0" xfId="0" applyFill="1" applyAlignment="1">
      <alignment horizontal="left" vertical="top"/>
    </xf>
    <xf numFmtId="0" fontId="5" fillId="3" borderId="0" xfId="0" applyFont="1" applyFill="1" applyAlignment="1" applyProtection="1">
      <alignment horizontal="left" vertical="top"/>
      <protection hidden="1"/>
    </xf>
    <xf numFmtId="0" fontId="0" fillId="0" borderId="7" xfId="0" applyBorder="1" applyAlignment="1">
      <alignment horizontal="left" vertical="top"/>
    </xf>
    <xf numFmtId="0" fontId="0" fillId="0" borderId="7" xfId="0" applyBorder="1" applyAlignment="1">
      <alignment horizontal="left" vertical="top" wrapText="1"/>
    </xf>
    <xf numFmtId="0" fontId="3" fillId="6" borderId="4" xfId="0" applyFont="1" applyFill="1" applyBorder="1" applyAlignment="1" applyProtection="1">
      <alignment wrapText="1"/>
      <protection hidden="1"/>
    </xf>
    <xf numFmtId="0" fontId="0" fillId="6" borderId="3" xfId="0" applyFill="1" applyBorder="1" applyAlignment="1" applyProtection="1">
      <alignment wrapText="1"/>
      <protection hidden="1"/>
    </xf>
    <xf numFmtId="0" fontId="0" fillId="6" borderId="3" xfId="0" applyFill="1" applyBorder="1" applyAlignment="1" applyProtection="1">
      <alignment horizontal="left" vertical="top"/>
      <protection hidden="1"/>
    </xf>
    <xf numFmtId="0" fontId="0" fillId="6" borderId="8" xfId="0" applyFill="1" applyBorder="1" applyAlignment="1" applyProtection="1">
      <alignment wrapText="1"/>
      <protection hidden="1"/>
    </xf>
    <xf numFmtId="0" fontId="0" fillId="6" borderId="9" xfId="0" applyFill="1" applyBorder="1" applyAlignment="1" applyProtection="1">
      <alignment wrapText="1"/>
      <protection hidden="1"/>
    </xf>
    <xf numFmtId="0" fontId="0" fillId="6" borderId="9" xfId="0" applyFill="1" applyBorder="1" applyAlignment="1" applyProtection="1">
      <alignment horizontal="left" vertical="top"/>
      <protection hidden="1"/>
    </xf>
    <xf numFmtId="0" fontId="3" fillId="6" borderId="12" xfId="0" applyFont="1" applyFill="1" applyBorder="1" applyProtection="1">
      <protection hidden="1"/>
    </xf>
    <xf numFmtId="0" fontId="0" fillId="6" borderId="13" xfId="0" applyFill="1" applyBorder="1" applyAlignment="1" applyProtection="1">
      <alignment horizontal="left" vertical="top"/>
      <protection hidden="1"/>
    </xf>
    <xf numFmtId="0" fontId="0" fillId="6" borderId="14" xfId="0" applyFill="1" applyBorder="1" applyAlignment="1" applyProtection="1">
      <alignment horizontal="left" vertical="top"/>
      <protection hidden="1"/>
    </xf>
    <xf numFmtId="0" fontId="0" fillId="6" borderId="13" xfId="0" applyFill="1" applyBorder="1" applyProtection="1">
      <protection hidden="1"/>
    </xf>
  </cellXfs>
  <cellStyles count="2">
    <cellStyle name="Standard" xfId="0" builtinId="0"/>
    <cellStyle name="Standard 3" xfId="1"/>
  </cellStyles>
  <dxfs count="7">
    <dxf>
      <fill>
        <patternFill>
          <bgColor rgb="FFFFFF00"/>
        </patternFill>
      </fill>
    </dxf>
    <dxf>
      <fill>
        <patternFill patternType="lightHorizontal">
          <fgColor rgb="FFFF0000"/>
        </patternFill>
      </fill>
    </dxf>
    <dxf>
      <fill>
        <patternFill patternType="lightHorizontal">
          <fgColor rgb="FFFF0000"/>
        </patternFill>
      </fill>
      <border>
        <vertical/>
        <horizontal/>
      </border>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0000FF"/>
      <color rgb="FFDDDDDD"/>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Radio" checked="Checked" firstButton="1" fmlaLink="'Hinweise-allg.Eing.'!$CY$12" lockText="1" noThreeD="1"/>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CheckBox" fmlaLink="'Hinweise-allg.Eing.'!$CV$34" lockText="1" noThreeD="1"/>
</file>

<file path=xl/ctrlProps/ctrlProp15.xml><?xml version="1.0" encoding="utf-8"?>
<formControlPr xmlns="http://schemas.microsoft.com/office/spreadsheetml/2009/9/main" objectType="CheckBox" fmlaLink="'Hinweise-allg.Eing.'!$CU$34" lockText="1" noThreeD="1"/>
</file>

<file path=xl/ctrlProps/ctrlProp16.xml><?xml version="1.0" encoding="utf-8"?>
<formControlPr xmlns="http://schemas.microsoft.com/office/spreadsheetml/2009/9/main" objectType="CheckBox" fmlaLink="'Hinweise-allg.Eing.'!$CT$34" lockText="1" noThreeD="1"/>
</file>

<file path=xl/ctrlProps/ctrlProp17.xml><?xml version="1.0" encoding="utf-8"?>
<formControlPr xmlns="http://schemas.microsoft.com/office/spreadsheetml/2009/9/main" objectType="CheckBox" fmlaLink="'Hinweise-allg.Eing.'!$CV$37" lockText="1" noThreeD="1"/>
</file>

<file path=xl/ctrlProps/ctrlProp18.xml><?xml version="1.0" encoding="utf-8"?>
<formControlPr xmlns="http://schemas.microsoft.com/office/spreadsheetml/2009/9/main" objectType="CheckBox" fmlaLink="'Hinweise-allg.Eing.'!$CU$37" lockText="1" noThreeD="1"/>
</file>

<file path=xl/ctrlProps/ctrlProp19.xml><?xml version="1.0" encoding="utf-8"?>
<formControlPr xmlns="http://schemas.microsoft.com/office/spreadsheetml/2009/9/main" objectType="CheckBox" fmlaLink="'Hinweise-allg.Eing.'!$CT$37" lockText="1" noThreeD="1"/>
</file>

<file path=xl/ctrlProps/ctrlProp2.xml><?xml version="1.0" encoding="utf-8"?>
<formControlPr xmlns="http://schemas.microsoft.com/office/spreadsheetml/2009/9/main" objectType="Radio" checked="Checked" firstButton="1" fmlaLink="'Hinweise-allg.Eing.'!$CY$10"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lockText="1" noThreeD="1"/>
</file>

<file path=xl/ctrlProps/ctrlProp23.xml><?xml version="1.0" encoding="utf-8"?>
<formControlPr xmlns="http://schemas.microsoft.com/office/spreadsheetml/2009/9/main" objectType="GBox" noThreeD="1"/>
</file>

<file path=xl/ctrlProps/ctrlProp24.xml><?xml version="1.0" encoding="utf-8"?>
<formControlPr xmlns="http://schemas.microsoft.com/office/spreadsheetml/2009/9/main" objectType="Radio" checked="Checked" firstButton="1" fmlaLink="'Hinweise-allg.Eing.'!$CY$9" lockText="1" noThreeD="1"/>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CheckBox" fmlaLink="'Hinweise-allg.Eing.'!$DD$15" lockText="1" noThreeD="1"/>
</file>

<file path=xl/ctrlProps/ctrlProp27.xml><?xml version="1.0" encoding="utf-8"?>
<formControlPr xmlns="http://schemas.microsoft.com/office/spreadsheetml/2009/9/main" objectType="CheckBox" fmlaLink="'Hinweise-allg.Eing.'!$DD$12" lockText="1" noThreeD="1"/>
</file>

<file path=xl/ctrlProps/ctrlProp28.xml><?xml version="1.0" encoding="utf-8"?>
<formControlPr xmlns="http://schemas.microsoft.com/office/spreadsheetml/2009/9/main" objectType="CheckBox" fmlaLink="'Hinweise-allg.Eing.'!$DD$13" lockText="1" noThreeD="1"/>
</file>

<file path=xl/ctrlProps/ctrlProp3.xml><?xml version="1.0" encoding="utf-8"?>
<formControlPr xmlns="http://schemas.microsoft.com/office/spreadsheetml/2009/9/main" objectType="Radio" checked="Checked" firstButton="1" fmlaLink="'Hinweise-allg.Eing.'!$CY$1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CheckBox" fmlaLink="'Hinweise-allg.Eing.'!$DD$7" lockText="1" noThreeD="1"/>
</file>

<file path=xl/ctrlProps/ctrlProp7.xml><?xml version="1.0" encoding="utf-8"?>
<formControlPr xmlns="http://schemas.microsoft.com/office/spreadsheetml/2009/9/main" objectType="CheckBox" fmlaLink="'Hinweise-allg.Eing.'!$DD$8" lockText="1" noThreeD="1"/>
</file>

<file path=xl/ctrlProps/ctrlProp8.xml><?xml version="1.0" encoding="utf-8"?>
<formControlPr xmlns="http://schemas.microsoft.com/office/spreadsheetml/2009/9/main" objectType="CheckBox" fmlaLink="'Hinweise-allg.Eing.'!$DD$9" lockText="1" noThreeD="1"/>
</file>

<file path=xl/ctrlProps/ctrlProp9.xml><?xml version="1.0" encoding="utf-8"?>
<formControlPr xmlns="http://schemas.microsoft.com/office/spreadsheetml/2009/9/main" objectType="CheckBox" fmlaLink="'Hinweise-allg.Eing.'!$DD$10"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xdr:from>
      <xdr:col>34</xdr:col>
      <xdr:colOff>114300</xdr:colOff>
      <xdr:row>18</xdr:row>
      <xdr:rowOff>19051</xdr:rowOff>
    </xdr:from>
    <xdr:to>
      <xdr:col>36</xdr:col>
      <xdr:colOff>28574</xdr:colOff>
      <xdr:row>19</xdr:row>
      <xdr:rowOff>76200</xdr:rowOff>
    </xdr:to>
    <xdr:sp macro="" textlink="">
      <xdr:nvSpPr>
        <xdr:cNvPr id="17" name="Rechteck 16">
          <a:extLst>
            <a:ext uri="{FF2B5EF4-FFF2-40B4-BE49-F238E27FC236}">
              <a16:creationId xmlns:a16="http://schemas.microsoft.com/office/drawing/2014/main" xmlns="" id="{00000000-0008-0000-0000-000011000000}"/>
            </a:ext>
          </a:extLst>
        </xdr:cNvPr>
        <xdr:cNvSpPr/>
      </xdr:nvSpPr>
      <xdr:spPr>
        <a:xfrm>
          <a:off x="5534025" y="3981451"/>
          <a:ext cx="238124" cy="190499"/>
        </a:xfrm>
        <a:prstGeom prst="rect">
          <a:avLst/>
        </a:prstGeom>
        <a:solidFill>
          <a:schemeClr val="accent5">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28</xdr:col>
      <xdr:colOff>66675</xdr:colOff>
      <xdr:row>18</xdr:row>
      <xdr:rowOff>19050</xdr:rowOff>
    </xdr:from>
    <xdr:to>
      <xdr:col>29</xdr:col>
      <xdr:colOff>142874</xdr:colOff>
      <xdr:row>19</xdr:row>
      <xdr:rowOff>76199</xdr:rowOff>
    </xdr:to>
    <xdr:sp macro="" textlink="">
      <xdr:nvSpPr>
        <xdr:cNvPr id="18" name="Rechteck 17">
          <a:extLst>
            <a:ext uri="{FF2B5EF4-FFF2-40B4-BE49-F238E27FC236}">
              <a16:creationId xmlns:a16="http://schemas.microsoft.com/office/drawing/2014/main" xmlns="" id="{00000000-0008-0000-0000-000012000000}"/>
            </a:ext>
          </a:extLst>
        </xdr:cNvPr>
        <xdr:cNvSpPr/>
      </xdr:nvSpPr>
      <xdr:spPr>
        <a:xfrm>
          <a:off x="4514850" y="3981450"/>
          <a:ext cx="238124" cy="190499"/>
        </a:xfrm>
        <a:prstGeom prst="rect">
          <a:avLst/>
        </a:prstGeom>
        <a:solidFill>
          <a:schemeClr val="accent5">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22</xdr:col>
      <xdr:colOff>57150</xdr:colOff>
      <xdr:row>18</xdr:row>
      <xdr:rowOff>19050</xdr:rowOff>
    </xdr:from>
    <xdr:to>
      <xdr:col>23</xdr:col>
      <xdr:colOff>133349</xdr:colOff>
      <xdr:row>19</xdr:row>
      <xdr:rowOff>76199</xdr:rowOff>
    </xdr:to>
    <xdr:sp macro="" textlink="">
      <xdr:nvSpPr>
        <xdr:cNvPr id="19" name="Rechteck 18">
          <a:extLst>
            <a:ext uri="{FF2B5EF4-FFF2-40B4-BE49-F238E27FC236}">
              <a16:creationId xmlns:a16="http://schemas.microsoft.com/office/drawing/2014/main" xmlns="" id="{00000000-0008-0000-0000-000013000000}"/>
            </a:ext>
          </a:extLst>
        </xdr:cNvPr>
        <xdr:cNvSpPr/>
      </xdr:nvSpPr>
      <xdr:spPr>
        <a:xfrm>
          <a:off x="3533775" y="3981450"/>
          <a:ext cx="238124" cy="190499"/>
        </a:xfrm>
        <a:prstGeom prst="rect">
          <a:avLst/>
        </a:prstGeom>
        <a:solidFill>
          <a:schemeClr val="accent5">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34</xdr:col>
      <xdr:colOff>123825</xdr:colOff>
      <xdr:row>20</xdr:row>
      <xdr:rowOff>142876</xdr:rowOff>
    </xdr:from>
    <xdr:to>
      <xdr:col>36</xdr:col>
      <xdr:colOff>38099</xdr:colOff>
      <xdr:row>21</xdr:row>
      <xdr:rowOff>57151</xdr:rowOff>
    </xdr:to>
    <xdr:sp macro="" textlink="">
      <xdr:nvSpPr>
        <xdr:cNvPr id="16" name="Rechteck 15">
          <a:extLst>
            <a:ext uri="{FF2B5EF4-FFF2-40B4-BE49-F238E27FC236}">
              <a16:creationId xmlns:a16="http://schemas.microsoft.com/office/drawing/2014/main" xmlns="" id="{00000000-0008-0000-0000-000010000000}"/>
            </a:ext>
          </a:extLst>
        </xdr:cNvPr>
        <xdr:cNvSpPr/>
      </xdr:nvSpPr>
      <xdr:spPr>
        <a:xfrm>
          <a:off x="5543550" y="4371976"/>
          <a:ext cx="238124" cy="190500"/>
        </a:xfrm>
        <a:prstGeom prst="rect">
          <a:avLst/>
        </a:prstGeom>
        <a:solidFill>
          <a:schemeClr val="accent5">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28</xdr:col>
      <xdr:colOff>76200</xdr:colOff>
      <xdr:row>20</xdr:row>
      <xdr:rowOff>142875</xdr:rowOff>
    </xdr:from>
    <xdr:to>
      <xdr:col>29</xdr:col>
      <xdr:colOff>152399</xdr:colOff>
      <xdr:row>21</xdr:row>
      <xdr:rowOff>57150</xdr:rowOff>
    </xdr:to>
    <xdr:sp macro="" textlink="">
      <xdr:nvSpPr>
        <xdr:cNvPr id="15" name="Rechteck 14">
          <a:extLst>
            <a:ext uri="{FF2B5EF4-FFF2-40B4-BE49-F238E27FC236}">
              <a16:creationId xmlns:a16="http://schemas.microsoft.com/office/drawing/2014/main" xmlns="" id="{00000000-0008-0000-0000-00000F000000}"/>
            </a:ext>
          </a:extLst>
        </xdr:cNvPr>
        <xdr:cNvSpPr/>
      </xdr:nvSpPr>
      <xdr:spPr>
        <a:xfrm>
          <a:off x="4524375" y="4371975"/>
          <a:ext cx="238124" cy="190500"/>
        </a:xfrm>
        <a:prstGeom prst="rect">
          <a:avLst/>
        </a:prstGeom>
        <a:solidFill>
          <a:schemeClr val="accent5">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22</xdr:col>
      <xdr:colOff>66675</xdr:colOff>
      <xdr:row>20</xdr:row>
      <xdr:rowOff>142875</xdr:rowOff>
    </xdr:from>
    <xdr:to>
      <xdr:col>23</xdr:col>
      <xdr:colOff>142874</xdr:colOff>
      <xdr:row>21</xdr:row>
      <xdr:rowOff>57150</xdr:rowOff>
    </xdr:to>
    <xdr:sp macro="" textlink="">
      <xdr:nvSpPr>
        <xdr:cNvPr id="13" name="Rechteck 12">
          <a:extLst>
            <a:ext uri="{FF2B5EF4-FFF2-40B4-BE49-F238E27FC236}">
              <a16:creationId xmlns:a16="http://schemas.microsoft.com/office/drawing/2014/main" xmlns="" id="{00000000-0008-0000-0000-00000D000000}"/>
            </a:ext>
          </a:extLst>
        </xdr:cNvPr>
        <xdr:cNvSpPr/>
      </xdr:nvSpPr>
      <xdr:spPr>
        <a:xfrm>
          <a:off x="3543300" y="4371975"/>
          <a:ext cx="238124" cy="190500"/>
        </a:xfrm>
        <a:prstGeom prst="rect">
          <a:avLst/>
        </a:prstGeom>
        <a:solidFill>
          <a:schemeClr val="accent5">
            <a:lumMod val="20000"/>
            <a:lumOff val="80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1</xdr:col>
          <xdr:colOff>0</xdr:colOff>
          <xdr:row>14</xdr:row>
          <xdr:rowOff>9525</xdr:rowOff>
        </xdr:from>
        <xdr:to>
          <xdr:col>20</xdr:col>
          <xdr:colOff>0</xdr:colOff>
          <xdr:row>21</xdr:row>
          <xdr:rowOff>9525</xdr:rowOff>
        </xdr:to>
        <xdr:sp macro="" textlink="">
          <xdr:nvSpPr>
            <xdr:cNvPr id="8195" name="Group Box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15</xdr:row>
          <xdr:rowOff>47625</xdr:rowOff>
        </xdr:from>
        <xdr:to>
          <xdr:col>10</xdr:col>
          <xdr:colOff>123825</xdr:colOff>
          <xdr:row>16</xdr:row>
          <xdr:rowOff>9525</xdr:rowOff>
        </xdr:to>
        <xdr:sp macro="" textlink="">
          <xdr:nvSpPr>
            <xdr:cNvPr id="8197" name="Option Button 5" hidden="1">
              <a:extLst>
                <a:ext uri="{63B3BB69-23CF-44E3-9099-C40C66FF867C}">
                  <a14:compatExt spid="_x0000_s819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keine Kosten, da Freiplatz</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23</xdr:row>
          <xdr:rowOff>247650</xdr:rowOff>
        </xdr:from>
        <xdr:to>
          <xdr:col>19</xdr:col>
          <xdr:colOff>142875</xdr:colOff>
          <xdr:row>24</xdr:row>
          <xdr:rowOff>228600</xdr:rowOff>
        </xdr:to>
        <xdr:sp macro="" textlink="">
          <xdr:nvSpPr>
            <xdr:cNvPr id="8198" name="Option Button 6" hidden="1">
              <a:extLst>
                <a:ext uri="{63B3BB69-23CF-44E3-9099-C40C66FF867C}">
                  <a14:compatExt spid="_x0000_s819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keine Kosten, da Freiplatz oder in Unterkunftskosten enthalten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25</xdr:row>
          <xdr:rowOff>0</xdr:rowOff>
        </xdr:from>
        <xdr:to>
          <xdr:col>11</xdr:col>
          <xdr:colOff>95250</xdr:colOff>
          <xdr:row>25</xdr:row>
          <xdr:rowOff>238125</xdr:rowOff>
        </xdr:to>
        <xdr:sp macro="" textlink="">
          <xdr:nvSpPr>
            <xdr:cNvPr id="8199" name="Option Button 7" hidden="1">
              <a:extLst>
                <a:ext uri="{63B3BB69-23CF-44E3-9099-C40C66FF867C}">
                  <a14:compatExt spid="_x0000_s819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Kosten des Antragstellers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22</xdr:row>
          <xdr:rowOff>123825</xdr:rowOff>
        </xdr:from>
        <xdr:to>
          <xdr:col>20</xdr:col>
          <xdr:colOff>28575</xdr:colOff>
          <xdr:row>33</xdr:row>
          <xdr:rowOff>19050</xdr:rowOff>
        </xdr:to>
        <xdr:sp macro="" textlink="">
          <xdr:nvSpPr>
            <xdr:cNvPr id="8200" name="Group Box 8" hidden="1">
              <a:extLst>
                <a:ext uri="{63B3BB69-23CF-44E3-9099-C40C66FF867C}">
                  <a14:compatExt spid="_x0000_s82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25</xdr:row>
          <xdr:rowOff>247650</xdr:rowOff>
        </xdr:from>
        <xdr:to>
          <xdr:col>9</xdr:col>
          <xdr:colOff>38100</xdr:colOff>
          <xdr:row>26</xdr:row>
          <xdr:rowOff>180975</xdr:rowOff>
        </xdr:to>
        <xdr:sp macro="" textlink="">
          <xdr:nvSpPr>
            <xdr:cNvPr id="8201" name="Check Box 9" hidden="1">
              <a:extLst>
                <a:ext uri="{63B3BB69-23CF-44E3-9099-C40C66FF867C}">
                  <a14:compatExt spid="_x0000_s82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26</xdr:row>
          <xdr:rowOff>219075</xdr:rowOff>
        </xdr:from>
        <xdr:to>
          <xdr:col>9</xdr:col>
          <xdr:colOff>38100</xdr:colOff>
          <xdr:row>28</xdr:row>
          <xdr:rowOff>19050</xdr:rowOff>
        </xdr:to>
        <xdr:sp macro="" textlink="">
          <xdr:nvSpPr>
            <xdr:cNvPr id="8202" name="Check Box 10" hidden="1">
              <a:extLst>
                <a:ext uri="{63B3BB69-23CF-44E3-9099-C40C66FF867C}">
                  <a14:compatExt spid="_x0000_s82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31</xdr:row>
          <xdr:rowOff>47625</xdr:rowOff>
        </xdr:from>
        <xdr:to>
          <xdr:col>9</xdr:col>
          <xdr:colOff>38100</xdr:colOff>
          <xdr:row>31</xdr:row>
          <xdr:rowOff>257175</xdr:rowOff>
        </xdr:to>
        <xdr:sp macro="" textlink="">
          <xdr:nvSpPr>
            <xdr:cNvPr id="8203" name="Check Box 11" hidden="1">
              <a:extLst>
                <a:ext uri="{63B3BB69-23CF-44E3-9099-C40C66FF867C}">
                  <a14:compatExt spid="_x0000_s82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31</xdr:row>
          <xdr:rowOff>238125</xdr:rowOff>
        </xdr:from>
        <xdr:to>
          <xdr:col>9</xdr:col>
          <xdr:colOff>38100</xdr:colOff>
          <xdr:row>32</xdr:row>
          <xdr:rowOff>171450</xdr:rowOff>
        </xdr:to>
        <xdr:sp macro="" textlink="">
          <xdr:nvSpPr>
            <xdr:cNvPr id="8204" name="Check Box 12" hidden="1">
              <a:extLst>
                <a:ext uri="{63B3BB69-23CF-44E3-9099-C40C66FF867C}">
                  <a14:compatExt spid="_x0000_s82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23</xdr:row>
          <xdr:rowOff>57150</xdr:rowOff>
        </xdr:from>
        <xdr:to>
          <xdr:col>27</xdr:col>
          <xdr:colOff>95250</xdr:colOff>
          <xdr:row>23</xdr:row>
          <xdr:rowOff>257175</xdr:rowOff>
        </xdr:to>
        <xdr:sp macro="" textlink="">
          <xdr:nvSpPr>
            <xdr:cNvPr id="8205" name="Option Button 13" hidden="1">
              <a:extLst>
                <a:ext uri="{63B3BB69-23CF-44E3-9099-C40C66FF867C}">
                  <a14:compatExt spid="_x0000_s820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Vollpension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24</xdr:row>
          <xdr:rowOff>38100</xdr:rowOff>
        </xdr:from>
        <xdr:to>
          <xdr:col>27</xdr:col>
          <xdr:colOff>95250</xdr:colOff>
          <xdr:row>24</xdr:row>
          <xdr:rowOff>247650</xdr:rowOff>
        </xdr:to>
        <xdr:sp macro="" textlink="">
          <xdr:nvSpPr>
            <xdr:cNvPr id="8206" name="Option Button 14" hidden="1">
              <a:extLst>
                <a:ext uri="{63B3BB69-23CF-44E3-9099-C40C66FF867C}">
                  <a14:compatExt spid="_x0000_s820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Halbpension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114300</xdr:colOff>
          <xdr:row>25</xdr:row>
          <xdr:rowOff>28575</xdr:rowOff>
        </xdr:from>
        <xdr:to>
          <xdr:col>31</xdr:col>
          <xdr:colOff>95250</xdr:colOff>
          <xdr:row>25</xdr:row>
          <xdr:rowOff>257175</xdr:rowOff>
        </xdr:to>
        <xdr:sp macro="" textlink="">
          <xdr:nvSpPr>
            <xdr:cNvPr id="8207" name="Option Button 15" hidden="1">
              <a:extLst>
                <a:ext uri="{63B3BB69-23CF-44E3-9099-C40C66FF867C}">
                  <a14:compatExt spid="_x0000_s820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Übernachtung mit Frühstück</a:t>
              </a:r>
            </a:p>
          </xdr:txBody>
        </xdr:sp>
        <xdr:clientData/>
      </xdr:twoCellAnchor>
    </mc:Choice>
    <mc:Fallback/>
  </mc:AlternateContent>
  <xdr:oneCellAnchor>
    <xdr:from>
      <xdr:col>22</xdr:col>
      <xdr:colOff>152401</xdr:colOff>
      <xdr:row>26</xdr:row>
      <xdr:rowOff>52999</xdr:rowOff>
    </xdr:from>
    <xdr:ext cx="2796207" cy="742125"/>
    <xdr:sp macro="" textlink="">
      <xdr:nvSpPr>
        <xdr:cNvPr id="3" name="Textfeld 2">
          <a:extLst>
            <a:ext uri="{FF2B5EF4-FFF2-40B4-BE49-F238E27FC236}">
              <a16:creationId xmlns:a16="http://schemas.microsoft.com/office/drawing/2014/main" xmlns="" id="{00000000-0008-0000-0000-000003000000}"/>
            </a:ext>
          </a:extLst>
        </xdr:cNvPr>
        <xdr:cNvSpPr txBox="1"/>
      </xdr:nvSpPr>
      <xdr:spPr>
        <a:xfrm>
          <a:off x="3705640" y="5610629"/>
          <a:ext cx="2796207" cy="7421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rtlCol="0" anchor="t">
          <a:noAutofit/>
        </a:bodyPr>
        <a:lstStyle/>
        <a:p>
          <a:r>
            <a:rPr lang="de-DE" sz="900"/>
            <a:t>Verpflegung wurde in folgender Anzahl gewährt oder ist in den Unterkunftskosten enthalten:</a:t>
          </a:r>
        </a:p>
        <a:p>
          <a:endParaRPr lang="de-DE" sz="400"/>
        </a:p>
        <a:p>
          <a:r>
            <a:rPr lang="de-DE" sz="900"/>
            <a:t>Bitte jeweils Anzahl eintragen für den Zeitraum</a:t>
          </a:r>
          <a:r>
            <a:rPr lang="de-DE" sz="900" baseline="0"/>
            <a:t> aller vollen Tage)</a:t>
          </a:r>
          <a:endParaRPr lang="de-DE" sz="900"/>
        </a:p>
      </xdr:txBody>
    </xdr:sp>
    <xdr:clientData/>
  </xdr:oneCellAnchor>
  <mc:AlternateContent xmlns:mc="http://schemas.openxmlformats.org/markup-compatibility/2006">
    <mc:Choice xmlns:a14="http://schemas.microsoft.com/office/drawing/2010/main" Requires="a14">
      <xdr:twoCellAnchor editAs="oneCell">
        <xdr:from>
          <xdr:col>21</xdr:col>
          <xdr:colOff>0</xdr:colOff>
          <xdr:row>22</xdr:row>
          <xdr:rowOff>9525</xdr:rowOff>
        </xdr:from>
        <xdr:to>
          <xdr:col>40</xdr:col>
          <xdr:colOff>0</xdr:colOff>
          <xdr:row>33</xdr:row>
          <xdr:rowOff>38100</xdr:rowOff>
        </xdr:to>
        <xdr:sp macro="" textlink="">
          <xdr:nvSpPr>
            <xdr:cNvPr id="8209" name="Group Box 17" hidden="1">
              <a:extLst>
                <a:ext uri="{63B3BB69-23CF-44E3-9099-C40C66FF867C}">
                  <a14:compatExt spid="_x0000_s8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18</xdr:row>
          <xdr:rowOff>47625</xdr:rowOff>
        </xdr:from>
        <xdr:to>
          <xdr:col>35</xdr:col>
          <xdr:colOff>142875</xdr:colOff>
          <xdr:row>19</xdr:row>
          <xdr:rowOff>9525</xdr:rowOff>
        </xdr:to>
        <xdr:sp macro="" textlink="">
          <xdr:nvSpPr>
            <xdr:cNvPr id="8211" name="Check Box 19" hidden="1">
              <a:extLst>
                <a:ext uri="{63B3BB69-23CF-44E3-9099-C40C66FF867C}">
                  <a14:compatExt spid="_x0000_s8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18</xdr:row>
          <xdr:rowOff>47625</xdr:rowOff>
        </xdr:from>
        <xdr:to>
          <xdr:col>29</xdr:col>
          <xdr:colOff>104775</xdr:colOff>
          <xdr:row>19</xdr:row>
          <xdr:rowOff>9525</xdr:rowOff>
        </xdr:to>
        <xdr:sp macro="" textlink="">
          <xdr:nvSpPr>
            <xdr:cNvPr id="8212" name="Check Box 20" hidden="1">
              <a:extLst>
                <a:ext uri="{63B3BB69-23CF-44E3-9099-C40C66FF867C}">
                  <a14:compatExt spid="_x0000_s8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18</xdr:row>
          <xdr:rowOff>38100</xdr:rowOff>
        </xdr:from>
        <xdr:to>
          <xdr:col>23</xdr:col>
          <xdr:colOff>133350</xdr:colOff>
          <xdr:row>19</xdr:row>
          <xdr:rowOff>0</xdr:rowOff>
        </xdr:to>
        <xdr:sp macro="" textlink="">
          <xdr:nvSpPr>
            <xdr:cNvPr id="8213" name="Check Box 21" hidden="1">
              <a:extLst>
                <a:ext uri="{63B3BB69-23CF-44E3-9099-C40C66FF867C}">
                  <a14:compatExt spid="_x0000_s8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123825</xdr:colOff>
          <xdr:row>20</xdr:row>
          <xdr:rowOff>190500</xdr:rowOff>
        </xdr:from>
        <xdr:to>
          <xdr:col>35</xdr:col>
          <xdr:colOff>142875</xdr:colOff>
          <xdr:row>21</xdr:row>
          <xdr:rowOff>9525</xdr:rowOff>
        </xdr:to>
        <xdr:sp macro="" textlink="">
          <xdr:nvSpPr>
            <xdr:cNvPr id="8214" name="Check Box 22" hidden="1">
              <a:extLst>
                <a:ext uri="{63B3BB69-23CF-44E3-9099-C40C66FF867C}">
                  <a14:compatExt spid="_x0000_s8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85725</xdr:colOff>
          <xdr:row>20</xdr:row>
          <xdr:rowOff>190500</xdr:rowOff>
        </xdr:from>
        <xdr:to>
          <xdr:col>29</xdr:col>
          <xdr:colOff>104775</xdr:colOff>
          <xdr:row>21</xdr:row>
          <xdr:rowOff>9525</xdr:rowOff>
        </xdr:to>
        <xdr:sp macro="" textlink="">
          <xdr:nvSpPr>
            <xdr:cNvPr id="8215" name="Check Box 23" hidden="1">
              <a:extLst>
                <a:ext uri="{63B3BB69-23CF-44E3-9099-C40C66FF867C}">
                  <a14:compatExt spid="_x0000_s82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114300</xdr:colOff>
          <xdr:row>20</xdr:row>
          <xdr:rowOff>180975</xdr:rowOff>
        </xdr:from>
        <xdr:to>
          <xdr:col>23</xdr:col>
          <xdr:colOff>133350</xdr:colOff>
          <xdr:row>21</xdr:row>
          <xdr:rowOff>0</xdr:rowOff>
        </xdr:to>
        <xdr:sp macro="" textlink="">
          <xdr:nvSpPr>
            <xdr:cNvPr id="8216" name="Check Box 24" hidden="1">
              <a:extLst>
                <a:ext uri="{63B3BB69-23CF-44E3-9099-C40C66FF867C}">
                  <a14:compatExt spid="_x0000_s8216"/>
                </a:ext>
              </a:extLst>
            </xdr:cNvPr>
            <xdr:cNvSpPr/>
          </xdr:nvSpPr>
          <xdr:spPr>
            <a:xfrm>
              <a:off x="0" y="0"/>
              <a:ext cx="0" cy="0"/>
            </a:xfrm>
            <a:prstGeom prst="rect">
              <a:avLst/>
            </a:prstGeom>
          </xdr:spPr>
        </xdr:sp>
        <xdr:clientData/>
      </xdr:twoCellAnchor>
    </mc:Choice>
    <mc:Fallback/>
  </mc:AlternateContent>
  <xdr:twoCellAnchor>
    <xdr:from>
      <xdr:col>20</xdr:col>
      <xdr:colOff>157370</xdr:colOff>
      <xdr:row>23</xdr:row>
      <xdr:rowOff>16565</xdr:rowOff>
    </xdr:from>
    <xdr:to>
      <xdr:col>40</xdr:col>
      <xdr:colOff>0</xdr:colOff>
      <xdr:row>23</xdr:row>
      <xdr:rowOff>16565</xdr:rowOff>
    </xdr:to>
    <xdr:cxnSp macro="">
      <xdr:nvCxnSpPr>
        <xdr:cNvPr id="4" name="Gerader Verbinder 3">
          <a:extLst>
            <a:ext uri="{FF2B5EF4-FFF2-40B4-BE49-F238E27FC236}">
              <a16:creationId xmlns:a16="http://schemas.microsoft.com/office/drawing/2014/main" xmlns="" id="{00000000-0008-0000-0000-000004000000}"/>
            </a:ext>
          </a:extLst>
        </xdr:cNvPr>
        <xdr:cNvCxnSpPr/>
      </xdr:nvCxnSpPr>
      <xdr:spPr>
        <a:xfrm>
          <a:off x="3233945" y="4255190"/>
          <a:ext cx="3081130" cy="0"/>
        </a:xfrm>
        <a:prstGeom prst="line">
          <a:avLst/>
        </a:prstGeom>
        <a:ln w="6350">
          <a:solidFill>
            <a:schemeClr val="tx1">
              <a:lumMod val="50000"/>
              <a:lumOff val="50000"/>
            </a:schemeClr>
          </a:solidFill>
          <a:prstDash val="sysDot"/>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142875</xdr:colOff>
          <xdr:row>16</xdr:row>
          <xdr:rowOff>76200</xdr:rowOff>
        </xdr:from>
        <xdr:to>
          <xdr:col>12</xdr:col>
          <xdr:colOff>0</xdr:colOff>
          <xdr:row>18</xdr:row>
          <xdr:rowOff>57150</xdr:rowOff>
        </xdr:to>
        <xdr:sp macro="" textlink="">
          <xdr:nvSpPr>
            <xdr:cNvPr id="8226" name="Option Button 34" hidden="1">
              <a:extLst>
                <a:ext uri="{63B3BB69-23CF-44E3-9099-C40C66FF867C}">
                  <a14:compatExt spid="_x0000_s822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Kosten des Antragstellers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123825</xdr:colOff>
          <xdr:row>26</xdr:row>
          <xdr:rowOff>47625</xdr:rowOff>
        </xdr:from>
        <xdr:to>
          <xdr:col>38</xdr:col>
          <xdr:colOff>142875</xdr:colOff>
          <xdr:row>26</xdr:row>
          <xdr:rowOff>247650</xdr:rowOff>
        </xdr:to>
        <xdr:sp macro="" textlink="">
          <xdr:nvSpPr>
            <xdr:cNvPr id="8232" name="Option Button 40" hidden="1">
              <a:extLst>
                <a:ext uri="{63B3BB69-23CF-44E3-9099-C40C66FF867C}">
                  <a14:compatExt spid="_x0000_s82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152400</xdr:colOff>
          <xdr:row>32</xdr:row>
          <xdr:rowOff>47625</xdr:rowOff>
        </xdr:from>
        <xdr:to>
          <xdr:col>39</xdr:col>
          <xdr:colOff>9525</xdr:colOff>
          <xdr:row>32</xdr:row>
          <xdr:rowOff>257175</xdr:rowOff>
        </xdr:to>
        <xdr:sp macro="" textlink="">
          <xdr:nvSpPr>
            <xdr:cNvPr id="8233" name="Option Button 41" hidden="1">
              <a:extLst>
                <a:ext uri="{63B3BB69-23CF-44E3-9099-C40C66FF867C}">
                  <a14:compatExt spid="_x0000_s82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Verpflegung ausschließlich auf Kosten des Antragstellers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0</xdr:colOff>
          <xdr:row>4</xdr:row>
          <xdr:rowOff>0</xdr:rowOff>
        </xdr:from>
        <xdr:to>
          <xdr:col>40</xdr:col>
          <xdr:colOff>0</xdr:colOff>
          <xdr:row>5</xdr:row>
          <xdr:rowOff>0</xdr:rowOff>
        </xdr:to>
        <xdr:sp macro="" textlink="">
          <xdr:nvSpPr>
            <xdr:cNvPr id="8234" name="Group Box 42" hidden="1">
              <a:extLst>
                <a:ext uri="{63B3BB69-23CF-44E3-9099-C40C66FF867C}">
                  <a14:compatExt spid="_x0000_s82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9525</xdr:colOff>
          <xdr:row>4</xdr:row>
          <xdr:rowOff>28575</xdr:rowOff>
        </xdr:from>
        <xdr:to>
          <xdr:col>27</xdr:col>
          <xdr:colOff>76200</xdr:colOff>
          <xdr:row>4</xdr:row>
          <xdr:rowOff>238125</xdr:rowOff>
        </xdr:to>
        <xdr:sp macro="" textlink="">
          <xdr:nvSpPr>
            <xdr:cNvPr id="8236" name="Option Button 44" hidden="1">
              <a:extLst>
                <a:ext uri="{63B3BB69-23CF-44E3-9099-C40C66FF867C}">
                  <a14:compatExt spid="_x0000_s82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Inland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38100</xdr:colOff>
          <xdr:row>4</xdr:row>
          <xdr:rowOff>38100</xdr:rowOff>
        </xdr:from>
        <xdr:to>
          <xdr:col>31</xdr:col>
          <xdr:colOff>28575</xdr:colOff>
          <xdr:row>4</xdr:row>
          <xdr:rowOff>228600</xdr:rowOff>
        </xdr:to>
        <xdr:sp macro="" textlink="">
          <xdr:nvSpPr>
            <xdr:cNvPr id="8240" name="Option Button 48" hidden="1">
              <a:extLst>
                <a:ext uri="{63B3BB69-23CF-44E3-9099-C40C66FF867C}">
                  <a14:compatExt spid="_x0000_s82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Ausland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57</xdr:col>
          <xdr:colOff>133350</xdr:colOff>
          <xdr:row>29</xdr:row>
          <xdr:rowOff>28575</xdr:rowOff>
        </xdr:from>
        <xdr:to>
          <xdr:col>64</xdr:col>
          <xdr:colOff>9525</xdr:colOff>
          <xdr:row>30</xdr:row>
          <xdr:rowOff>114300</xdr:rowOff>
        </xdr:to>
        <xdr:sp macro="" textlink="">
          <xdr:nvSpPr>
            <xdr:cNvPr id="8241" name="Check Box 49" hidden="1">
              <a:extLst>
                <a:ext uri="{63B3BB69-23CF-44E3-9099-C40C66FF867C}">
                  <a14:compatExt spid="_x0000_s82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de-DE" sz="800" b="0" i="0" u="none" strike="noStrike" baseline="0">
                  <a:solidFill>
                    <a:srgbClr val="000000"/>
                  </a:solidFill>
                  <a:latin typeface="Segoe UI"/>
                  <a:cs typeface="Segoe UI"/>
                </a:rPr>
                <a:t>erhöhter km-Satz</a:t>
              </a:r>
            </a:p>
          </xdr:txBody>
        </xdr:sp>
        <xdr:clientData/>
      </xdr:twoCellAnchor>
    </mc:Choice>
    <mc:Fallback/>
  </mc:AlternateContent>
  <xdr:twoCellAnchor>
    <xdr:from>
      <xdr:col>42</xdr:col>
      <xdr:colOff>123824</xdr:colOff>
      <xdr:row>1</xdr:row>
      <xdr:rowOff>257175</xdr:rowOff>
    </xdr:from>
    <xdr:to>
      <xdr:col>59</xdr:col>
      <xdr:colOff>85725</xdr:colOff>
      <xdr:row>9</xdr:row>
      <xdr:rowOff>85725</xdr:rowOff>
    </xdr:to>
    <xdr:sp macro="" textlink="">
      <xdr:nvSpPr>
        <xdr:cNvPr id="5" name="Rechteck: abgerundete Ecken 4">
          <a:extLst>
            <a:ext uri="{FF2B5EF4-FFF2-40B4-BE49-F238E27FC236}">
              <a16:creationId xmlns:a16="http://schemas.microsoft.com/office/drawing/2014/main" xmlns="" id="{00000000-0008-0000-0000-000005000000}"/>
            </a:ext>
          </a:extLst>
        </xdr:cNvPr>
        <xdr:cNvSpPr/>
      </xdr:nvSpPr>
      <xdr:spPr>
        <a:xfrm>
          <a:off x="6762749" y="381000"/>
          <a:ext cx="2714626" cy="1752600"/>
        </a:xfrm>
        <a:prstGeom prst="roundRect">
          <a:avLst>
            <a:gd name="adj" fmla="val 4710"/>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67</xdr:col>
      <xdr:colOff>47625</xdr:colOff>
      <xdr:row>25</xdr:row>
      <xdr:rowOff>137435</xdr:rowOff>
    </xdr:from>
    <xdr:to>
      <xdr:col>74</xdr:col>
      <xdr:colOff>48989</xdr:colOff>
      <xdr:row>25</xdr:row>
      <xdr:rowOff>247651</xdr:rowOff>
    </xdr:to>
    <xdr:sp macro="" textlink="">
      <xdr:nvSpPr>
        <xdr:cNvPr id="2" name="Geschweifte Klammer rechts 1">
          <a:extLst>
            <a:ext uri="{FF2B5EF4-FFF2-40B4-BE49-F238E27FC236}">
              <a16:creationId xmlns:a16="http://schemas.microsoft.com/office/drawing/2014/main" xmlns="" id="{00000000-0008-0000-0000-000002000000}"/>
            </a:ext>
          </a:extLst>
        </xdr:cNvPr>
        <xdr:cNvSpPr/>
      </xdr:nvSpPr>
      <xdr:spPr>
        <a:xfrm rot="5400000" flipV="1">
          <a:off x="11246987" y="4949598"/>
          <a:ext cx="110216" cy="1134839"/>
        </a:xfrm>
        <a:prstGeom prst="rightBrace">
          <a:avLst>
            <a:gd name="adj1" fmla="val 32573"/>
            <a:gd name="adj2" fmla="val 30032"/>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52</xdr:col>
      <xdr:colOff>152400</xdr:colOff>
      <xdr:row>26</xdr:row>
      <xdr:rowOff>14653</xdr:rowOff>
    </xdr:from>
    <xdr:to>
      <xdr:col>66</xdr:col>
      <xdr:colOff>104774</xdr:colOff>
      <xdr:row>27</xdr:row>
      <xdr:rowOff>6593</xdr:rowOff>
    </xdr:to>
    <xdr:sp macro="" textlink="">
      <xdr:nvSpPr>
        <xdr:cNvPr id="6" name="Runde Klammer links/rechts 5">
          <a:extLst>
            <a:ext uri="{FF2B5EF4-FFF2-40B4-BE49-F238E27FC236}">
              <a16:creationId xmlns:a16="http://schemas.microsoft.com/office/drawing/2014/main" xmlns="" id="{00000000-0008-0000-0000-000006000000}"/>
            </a:ext>
          </a:extLst>
        </xdr:cNvPr>
        <xdr:cNvSpPr/>
      </xdr:nvSpPr>
      <xdr:spPr>
        <a:xfrm>
          <a:off x="8410575" y="5615353"/>
          <a:ext cx="2219324" cy="2681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de-DE" sz="1100"/>
        </a:p>
      </xdr:txBody>
    </xdr:sp>
    <xdr:clientData/>
  </xdr:twoCellAnchor>
  <xdr:twoCellAnchor>
    <xdr:from>
      <xdr:col>89</xdr:col>
      <xdr:colOff>3662</xdr:colOff>
      <xdr:row>0</xdr:row>
      <xdr:rowOff>0</xdr:rowOff>
    </xdr:from>
    <xdr:to>
      <xdr:col>135</xdr:col>
      <xdr:colOff>619857</xdr:colOff>
      <xdr:row>53</xdr:row>
      <xdr:rowOff>227134</xdr:rowOff>
    </xdr:to>
    <xdr:sp macro="" textlink="">
      <xdr:nvSpPr>
        <xdr:cNvPr id="7" name="Rechteck 6">
          <a:extLst>
            <a:ext uri="{FF2B5EF4-FFF2-40B4-BE49-F238E27FC236}">
              <a16:creationId xmlns:a16="http://schemas.microsoft.com/office/drawing/2014/main" xmlns="" id="{00000000-0008-0000-0000-000007000000}"/>
            </a:ext>
          </a:extLst>
        </xdr:cNvPr>
        <xdr:cNvSpPr/>
      </xdr:nvSpPr>
      <xdr:spPr>
        <a:xfrm>
          <a:off x="18605987" y="0"/>
          <a:ext cx="32458270" cy="12381034"/>
        </a:xfrm>
        <a:prstGeom prst="rect">
          <a:avLst/>
        </a:prstGeom>
        <a:solidFill>
          <a:schemeClr val="bg1">
            <a:lumMod val="75000"/>
          </a:schemeClr>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mc:AlternateContent xmlns:mc="http://schemas.openxmlformats.org/markup-compatibility/2006">
    <mc:Choice xmlns:a14="http://schemas.microsoft.com/office/drawing/2010/main" Requires="a14">
      <xdr:twoCellAnchor editAs="oneCell">
        <xdr:from>
          <xdr:col>2</xdr:col>
          <xdr:colOff>142875</xdr:colOff>
          <xdr:row>35</xdr:row>
          <xdr:rowOff>76200</xdr:rowOff>
        </xdr:from>
        <xdr:to>
          <xdr:col>4</xdr:col>
          <xdr:colOff>0</xdr:colOff>
          <xdr:row>35</xdr:row>
          <xdr:rowOff>171450</xdr:rowOff>
        </xdr:to>
        <xdr:sp macro="" textlink="">
          <xdr:nvSpPr>
            <xdr:cNvPr id="8242" name="Check Box 50" hidden="1">
              <a:extLst>
                <a:ext uri="{63B3BB69-23CF-44E3-9099-C40C66FF867C}">
                  <a14:compatExt spid="_x0000_s82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142875</xdr:colOff>
          <xdr:row>36</xdr:row>
          <xdr:rowOff>76200</xdr:rowOff>
        </xdr:from>
        <xdr:to>
          <xdr:col>4</xdr:col>
          <xdr:colOff>0</xdr:colOff>
          <xdr:row>36</xdr:row>
          <xdr:rowOff>171450</xdr:rowOff>
        </xdr:to>
        <xdr:sp macro="" textlink="">
          <xdr:nvSpPr>
            <xdr:cNvPr id="8243" name="Check Box 51" hidden="1">
              <a:extLst>
                <a:ext uri="{63B3BB69-23CF-44E3-9099-C40C66FF867C}">
                  <a14:compatExt spid="_x0000_s8243"/>
                </a:ext>
              </a:extLst>
            </xdr:cNvPr>
            <xdr:cNvSpPr/>
          </xdr:nvSpPr>
          <xdr:spPr>
            <a:xfrm>
              <a:off x="0" y="0"/>
              <a:ext cx="0" cy="0"/>
            </a:xfrm>
            <a:prstGeom prst="rect">
              <a:avLst/>
            </a:prstGeom>
          </xdr:spPr>
        </xdr:sp>
        <xdr:clientData/>
      </xdr:twoCellAnchor>
    </mc:Choice>
    <mc:Fallback/>
  </mc:AlternateContent>
  <xdr:twoCellAnchor editAs="oneCell">
    <xdr:from>
      <xdr:col>13</xdr:col>
      <xdr:colOff>9525</xdr:colOff>
      <xdr:row>20</xdr:row>
      <xdr:rowOff>19050</xdr:rowOff>
    </xdr:from>
    <xdr:to>
      <xdr:col>14</xdr:col>
      <xdr:colOff>95250</xdr:colOff>
      <xdr:row>20</xdr:row>
      <xdr:rowOff>266700</xdr:rowOff>
    </xdr:to>
    <xdr:pic>
      <xdr:nvPicPr>
        <xdr:cNvPr id="9" name="Grafik 8">
          <a:extLst>
            <a:ext uri="{FF2B5EF4-FFF2-40B4-BE49-F238E27FC236}">
              <a16:creationId xmlns:a16="http://schemas.microsoft.com/office/drawing/2014/main" xmlns="" id="{00000000-0008-0000-0000-00000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028825" y="4248150"/>
          <a:ext cx="247650" cy="247650"/>
        </a:xfrm>
        <a:prstGeom prst="rect">
          <a:avLst/>
        </a:prstGeom>
        <a:ln>
          <a:solidFill>
            <a:schemeClr val="accent2"/>
          </a:solidFill>
        </a:ln>
      </xdr:spPr>
    </xdr:pic>
    <xdr:clientData/>
  </xdr:twoCellAnchor>
  <xdr:twoCellAnchor>
    <xdr:from>
      <xdr:col>29</xdr:col>
      <xdr:colOff>104775</xdr:colOff>
      <xdr:row>20</xdr:row>
      <xdr:rowOff>123826</xdr:rowOff>
    </xdr:from>
    <xdr:to>
      <xdr:col>33</xdr:col>
      <xdr:colOff>28575</xdr:colOff>
      <xdr:row>22</xdr:row>
      <xdr:rowOff>85725</xdr:rowOff>
    </xdr:to>
    <xdr:sp macro="" textlink="">
      <xdr:nvSpPr>
        <xdr:cNvPr id="11" name="Textfeld 10">
          <a:extLst>
            <a:ext uri="{FF2B5EF4-FFF2-40B4-BE49-F238E27FC236}">
              <a16:creationId xmlns:a16="http://schemas.microsoft.com/office/drawing/2014/main" xmlns="" id="{00000000-0008-0000-0000-00000B000000}"/>
            </a:ext>
          </a:extLst>
        </xdr:cNvPr>
        <xdr:cNvSpPr txBox="1"/>
      </xdr:nvSpPr>
      <xdr:spPr>
        <a:xfrm>
          <a:off x="4714875" y="4352926"/>
          <a:ext cx="571500" cy="371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Mittag-</a:t>
          </a:r>
        </a:p>
        <a:p>
          <a:r>
            <a:rPr lang="de-DE" sz="800"/>
            <a:t>essen</a:t>
          </a:r>
        </a:p>
      </xdr:txBody>
    </xdr:sp>
    <xdr:clientData/>
  </xdr:twoCellAnchor>
  <xdr:twoCellAnchor>
    <xdr:from>
      <xdr:col>35</xdr:col>
      <xdr:colOff>133350</xdr:colOff>
      <xdr:row>20</xdr:row>
      <xdr:rowOff>123826</xdr:rowOff>
    </xdr:from>
    <xdr:to>
      <xdr:col>39</xdr:col>
      <xdr:colOff>57150</xdr:colOff>
      <xdr:row>22</xdr:row>
      <xdr:rowOff>85725</xdr:rowOff>
    </xdr:to>
    <xdr:sp macro="" textlink="">
      <xdr:nvSpPr>
        <xdr:cNvPr id="12" name="Textfeld 11">
          <a:extLst>
            <a:ext uri="{FF2B5EF4-FFF2-40B4-BE49-F238E27FC236}">
              <a16:creationId xmlns:a16="http://schemas.microsoft.com/office/drawing/2014/main" xmlns="" id="{00000000-0008-0000-0000-00000C000000}"/>
            </a:ext>
          </a:extLst>
        </xdr:cNvPr>
        <xdr:cNvSpPr txBox="1"/>
      </xdr:nvSpPr>
      <xdr:spPr>
        <a:xfrm>
          <a:off x="5715000" y="4352926"/>
          <a:ext cx="571500" cy="3714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Abend-</a:t>
          </a:r>
        </a:p>
        <a:p>
          <a:r>
            <a:rPr lang="de-DE" sz="800"/>
            <a:t>essen</a:t>
          </a:r>
        </a:p>
      </xdr:txBody>
    </xdr:sp>
    <xdr:clientData/>
  </xdr:twoCellAnchor>
  <xdr:twoCellAnchor>
    <xdr:from>
      <xdr:col>23</xdr:col>
      <xdr:colOff>76199</xdr:colOff>
      <xdr:row>20</xdr:row>
      <xdr:rowOff>123827</xdr:rowOff>
    </xdr:from>
    <xdr:to>
      <xdr:col>27</xdr:col>
      <xdr:colOff>104774</xdr:colOff>
      <xdr:row>22</xdr:row>
      <xdr:rowOff>9526</xdr:rowOff>
    </xdr:to>
    <xdr:sp macro="" textlink="">
      <xdr:nvSpPr>
        <xdr:cNvPr id="14" name="Textfeld 13">
          <a:extLst>
            <a:ext uri="{FF2B5EF4-FFF2-40B4-BE49-F238E27FC236}">
              <a16:creationId xmlns:a16="http://schemas.microsoft.com/office/drawing/2014/main" xmlns="" id="{00000000-0008-0000-0000-00000E000000}"/>
            </a:ext>
          </a:extLst>
        </xdr:cNvPr>
        <xdr:cNvSpPr txBox="1"/>
      </xdr:nvSpPr>
      <xdr:spPr>
        <a:xfrm>
          <a:off x="3714749" y="4352927"/>
          <a:ext cx="676275" cy="2952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t>Frühstück</a:t>
          </a:r>
        </a:p>
      </xdr:txBody>
    </xdr:sp>
    <xdr:clientData/>
  </xdr:twoCellAnchor>
  <xdr:oneCellAnchor>
    <xdr:from>
      <xdr:col>26</xdr:col>
      <xdr:colOff>38100</xdr:colOff>
      <xdr:row>14</xdr:row>
      <xdr:rowOff>9525</xdr:rowOff>
    </xdr:from>
    <xdr:ext cx="2219325" cy="304799"/>
    <xdr:sp macro="" textlink="">
      <xdr:nvSpPr>
        <xdr:cNvPr id="20" name="Textfeld 19">
          <a:extLst>
            <a:ext uri="{FF2B5EF4-FFF2-40B4-BE49-F238E27FC236}">
              <a16:creationId xmlns:a16="http://schemas.microsoft.com/office/drawing/2014/main" xmlns="" id="{00000000-0008-0000-0000-000014000000}"/>
            </a:ext>
          </a:extLst>
        </xdr:cNvPr>
        <xdr:cNvSpPr txBox="1"/>
      </xdr:nvSpPr>
      <xdr:spPr>
        <a:xfrm>
          <a:off x="4162425" y="3152775"/>
          <a:ext cx="2219325" cy="30479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10800" rIns="36000" rtlCol="0" anchor="t">
          <a:noAutofit/>
        </a:bodyPr>
        <a:lstStyle/>
        <a:p>
          <a:r>
            <a:rPr lang="de-DE" sz="800" b="1">
              <a:solidFill>
                <a:srgbClr val="FF0000"/>
              </a:solidFill>
              <a:latin typeface="+mn-lt"/>
            </a:rPr>
            <a:t>gewährte oder in den Unterkunftskosten (nicht aufgeschlüsselt) enthaltene Verpfegung</a:t>
          </a:r>
        </a:p>
      </xdr:txBody>
    </xdr:sp>
    <xdr:clientData/>
  </xdr:oneCellAnchor>
  <xdr:oneCellAnchor>
    <xdr:from>
      <xdr:col>21</xdr:col>
      <xdr:colOff>47624</xdr:colOff>
      <xdr:row>14</xdr:row>
      <xdr:rowOff>238126</xdr:rowOff>
    </xdr:from>
    <xdr:ext cx="3124201" cy="485774"/>
    <xdr:sp macro="" textlink="">
      <xdr:nvSpPr>
        <xdr:cNvPr id="21" name="Textfeld 20">
          <a:extLst>
            <a:ext uri="{FF2B5EF4-FFF2-40B4-BE49-F238E27FC236}">
              <a16:creationId xmlns:a16="http://schemas.microsoft.com/office/drawing/2014/main" xmlns="" id="{00000000-0008-0000-0000-000015000000}"/>
            </a:ext>
          </a:extLst>
        </xdr:cNvPr>
        <xdr:cNvSpPr txBox="1"/>
      </xdr:nvSpPr>
      <xdr:spPr>
        <a:xfrm>
          <a:off x="3362324" y="3381376"/>
          <a:ext cx="3124201" cy="4857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36000" tIns="10800" rIns="36000" bIns="10800" rtlCol="0" anchor="t">
          <a:noAutofit/>
        </a:bodyPr>
        <a:lstStyle/>
        <a:p>
          <a:r>
            <a:rPr lang="de-DE" sz="800">
              <a:solidFill>
                <a:sysClr val="windowText" lastClr="000000"/>
              </a:solidFill>
              <a:latin typeface="+mn-lt"/>
            </a:rPr>
            <a:t>Bitte nachstehend nur solche Mahlzeiten angeben, soweit sie nicht bei "Übernachtung/Unterkunft" separat ausgewiesen, also im Feld</a:t>
          </a:r>
        </a:p>
        <a:p>
          <a:r>
            <a:rPr lang="de-DE" sz="800" baseline="0">
              <a:solidFill>
                <a:sysClr val="windowText" lastClr="000000"/>
              </a:solidFill>
              <a:latin typeface="+mn-lt"/>
            </a:rPr>
            <a:t>          berücksichtigt wurden.</a:t>
          </a:r>
          <a:endParaRPr lang="de-DE" sz="800">
            <a:solidFill>
              <a:sysClr val="windowText" lastClr="000000"/>
            </a:solidFill>
            <a:latin typeface="+mn-lt"/>
          </a:endParaRPr>
        </a:p>
      </xdr:txBody>
    </xdr:sp>
    <xdr:clientData/>
  </xdr:oneCellAnchor>
  <xdr:twoCellAnchor editAs="oneCell">
    <xdr:from>
      <xdr:col>21</xdr:col>
      <xdr:colOff>106232</xdr:colOff>
      <xdr:row>15</xdr:row>
      <xdr:rowOff>208236</xdr:rowOff>
    </xdr:from>
    <xdr:to>
      <xdr:col>22</xdr:col>
      <xdr:colOff>123825</xdr:colOff>
      <xdr:row>16</xdr:row>
      <xdr:rowOff>110495</xdr:rowOff>
    </xdr:to>
    <xdr:pic>
      <xdr:nvPicPr>
        <xdr:cNvPr id="10" name="Grafik 9">
          <a:extLst>
            <a:ext uri="{FF2B5EF4-FFF2-40B4-BE49-F238E27FC236}">
              <a16:creationId xmlns:a16="http://schemas.microsoft.com/office/drawing/2014/main" xmlns="" id="{00000000-0008-0000-0000-00000A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420932" y="3627711"/>
          <a:ext cx="179518" cy="178484"/>
        </a:xfrm>
        <a:prstGeom prst="rect">
          <a:avLst/>
        </a:prstGeom>
        <a:ln>
          <a:solidFill>
            <a:schemeClr val="accent2"/>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142875</xdr:colOff>
      <xdr:row>1</xdr:row>
      <xdr:rowOff>28575</xdr:rowOff>
    </xdr:from>
    <xdr:to>
      <xdr:col>4</xdr:col>
      <xdr:colOff>390525</xdr:colOff>
      <xdr:row>8</xdr:row>
      <xdr:rowOff>19050</xdr:rowOff>
    </xdr:to>
    <xdr:pic>
      <xdr:nvPicPr>
        <xdr:cNvPr id="2" name="Grafik 15">
          <a:extLst>
            <a:ext uri="{FF2B5EF4-FFF2-40B4-BE49-F238E27FC236}">
              <a16:creationId xmlns:a16="http://schemas.microsoft.com/office/drawing/2014/main" xmlns=""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7361"/>
        <a:stretch>
          <a:fillRect/>
        </a:stretch>
      </xdr:blipFill>
      <xdr:spPr bwMode="auto">
        <a:xfrm>
          <a:off x="295275" y="28575"/>
          <a:ext cx="10858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57150</xdr:colOff>
      <xdr:row>13</xdr:row>
      <xdr:rowOff>57150</xdr:rowOff>
    </xdr:from>
    <xdr:to>
      <xdr:col>2</xdr:col>
      <xdr:colOff>142875</xdr:colOff>
      <xdr:row>13</xdr:row>
      <xdr:rowOff>142875</xdr:rowOff>
    </xdr:to>
    <xdr:sp macro="" textlink="">
      <xdr:nvSpPr>
        <xdr:cNvPr id="21" name="Oval 16">
          <a:extLst>
            <a:ext uri="{FF2B5EF4-FFF2-40B4-BE49-F238E27FC236}">
              <a16:creationId xmlns:a16="http://schemas.microsoft.com/office/drawing/2014/main" xmlns="" id="{00000000-0008-0000-0100-000015000000}"/>
            </a:ext>
          </a:extLst>
        </xdr:cNvPr>
        <xdr:cNvSpPr>
          <a:spLocks noChangeArrowheads="1"/>
        </xdr:cNvSpPr>
      </xdr:nvSpPr>
      <xdr:spPr bwMode="auto">
        <a:xfrm>
          <a:off x="209550" y="2228850"/>
          <a:ext cx="85725" cy="85725"/>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57150</xdr:colOff>
      <xdr:row>16</xdr:row>
      <xdr:rowOff>57150</xdr:rowOff>
    </xdr:from>
    <xdr:to>
      <xdr:col>2</xdr:col>
      <xdr:colOff>142875</xdr:colOff>
      <xdr:row>16</xdr:row>
      <xdr:rowOff>142875</xdr:rowOff>
    </xdr:to>
    <xdr:sp macro="" textlink="">
      <xdr:nvSpPr>
        <xdr:cNvPr id="22" name="Oval 16">
          <a:extLst>
            <a:ext uri="{FF2B5EF4-FFF2-40B4-BE49-F238E27FC236}">
              <a16:creationId xmlns:a16="http://schemas.microsoft.com/office/drawing/2014/main" xmlns="" id="{00000000-0008-0000-0100-000016000000}"/>
            </a:ext>
          </a:extLst>
        </xdr:cNvPr>
        <xdr:cNvSpPr>
          <a:spLocks noChangeArrowheads="1"/>
        </xdr:cNvSpPr>
      </xdr:nvSpPr>
      <xdr:spPr bwMode="auto">
        <a:xfrm>
          <a:off x="209550" y="2228850"/>
          <a:ext cx="85725" cy="85725"/>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57150</xdr:colOff>
      <xdr:row>19</xdr:row>
      <xdr:rowOff>57150</xdr:rowOff>
    </xdr:from>
    <xdr:to>
      <xdr:col>2</xdr:col>
      <xdr:colOff>142875</xdr:colOff>
      <xdr:row>19</xdr:row>
      <xdr:rowOff>142875</xdr:rowOff>
    </xdr:to>
    <xdr:sp macro="" textlink="">
      <xdr:nvSpPr>
        <xdr:cNvPr id="23" name="Oval 16">
          <a:extLst>
            <a:ext uri="{FF2B5EF4-FFF2-40B4-BE49-F238E27FC236}">
              <a16:creationId xmlns:a16="http://schemas.microsoft.com/office/drawing/2014/main" xmlns="" id="{00000000-0008-0000-0100-000017000000}"/>
            </a:ext>
          </a:extLst>
        </xdr:cNvPr>
        <xdr:cNvSpPr>
          <a:spLocks noChangeArrowheads="1"/>
        </xdr:cNvSpPr>
      </xdr:nvSpPr>
      <xdr:spPr bwMode="auto">
        <a:xfrm>
          <a:off x="209550" y="2228850"/>
          <a:ext cx="85725" cy="85725"/>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57150</xdr:colOff>
      <xdr:row>22</xdr:row>
      <xdr:rowOff>57150</xdr:rowOff>
    </xdr:from>
    <xdr:to>
      <xdr:col>2</xdr:col>
      <xdr:colOff>142875</xdr:colOff>
      <xdr:row>22</xdr:row>
      <xdr:rowOff>142875</xdr:rowOff>
    </xdr:to>
    <xdr:sp macro="" textlink="">
      <xdr:nvSpPr>
        <xdr:cNvPr id="24" name="Oval 16">
          <a:extLst>
            <a:ext uri="{FF2B5EF4-FFF2-40B4-BE49-F238E27FC236}">
              <a16:creationId xmlns:a16="http://schemas.microsoft.com/office/drawing/2014/main" xmlns="" id="{00000000-0008-0000-0100-000018000000}"/>
            </a:ext>
          </a:extLst>
        </xdr:cNvPr>
        <xdr:cNvSpPr>
          <a:spLocks noChangeArrowheads="1"/>
        </xdr:cNvSpPr>
      </xdr:nvSpPr>
      <xdr:spPr bwMode="auto">
        <a:xfrm>
          <a:off x="209550" y="2228850"/>
          <a:ext cx="85725" cy="85725"/>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57150</xdr:colOff>
      <xdr:row>24</xdr:row>
      <xdr:rowOff>57150</xdr:rowOff>
    </xdr:from>
    <xdr:to>
      <xdr:col>2</xdr:col>
      <xdr:colOff>142875</xdr:colOff>
      <xdr:row>24</xdr:row>
      <xdr:rowOff>142875</xdr:rowOff>
    </xdr:to>
    <xdr:sp macro="" textlink="">
      <xdr:nvSpPr>
        <xdr:cNvPr id="25" name="Oval 16">
          <a:extLst>
            <a:ext uri="{FF2B5EF4-FFF2-40B4-BE49-F238E27FC236}">
              <a16:creationId xmlns:a16="http://schemas.microsoft.com/office/drawing/2014/main" xmlns="" id="{00000000-0008-0000-0100-000019000000}"/>
            </a:ext>
          </a:extLst>
        </xdr:cNvPr>
        <xdr:cNvSpPr>
          <a:spLocks noChangeArrowheads="1"/>
        </xdr:cNvSpPr>
      </xdr:nvSpPr>
      <xdr:spPr bwMode="auto">
        <a:xfrm>
          <a:off x="209550" y="2228850"/>
          <a:ext cx="85725" cy="85725"/>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57150</xdr:colOff>
      <xdr:row>28</xdr:row>
      <xdr:rowOff>57150</xdr:rowOff>
    </xdr:from>
    <xdr:to>
      <xdr:col>2</xdr:col>
      <xdr:colOff>142875</xdr:colOff>
      <xdr:row>28</xdr:row>
      <xdr:rowOff>142875</xdr:rowOff>
    </xdr:to>
    <xdr:sp macro="" textlink="">
      <xdr:nvSpPr>
        <xdr:cNvPr id="26" name="Oval 16">
          <a:extLst>
            <a:ext uri="{FF2B5EF4-FFF2-40B4-BE49-F238E27FC236}">
              <a16:creationId xmlns:a16="http://schemas.microsoft.com/office/drawing/2014/main" xmlns="" id="{00000000-0008-0000-0100-00001A000000}"/>
            </a:ext>
          </a:extLst>
        </xdr:cNvPr>
        <xdr:cNvSpPr>
          <a:spLocks noChangeArrowheads="1"/>
        </xdr:cNvSpPr>
      </xdr:nvSpPr>
      <xdr:spPr bwMode="auto">
        <a:xfrm>
          <a:off x="209550" y="2228850"/>
          <a:ext cx="85725" cy="85725"/>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57150</xdr:colOff>
      <xdr:row>30</xdr:row>
      <xdr:rowOff>57150</xdr:rowOff>
    </xdr:from>
    <xdr:to>
      <xdr:col>2</xdr:col>
      <xdr:colOff>142875</xdr:colOff>
      <xdr:row>30</xdr:row>
      <xdr:rowOff>142875</xdr:rowOff>
    </xdr:to>
    <xdr:sp macro="" textlink="">
      <xdr:nvSpPr>
        <xdr:cNvPr id="27" name="Oval 16">
          <a:extLst>
            <a:ext uri="{FF2B5EF4-FFF2-40B4-BE49-F238E27FC236}">
              <a16:creationId xmlns:a16="http://schemas.microsoft.com/office/drawing/2014/main" xmlns="" id="{00000000-0008-0000-0100-00001B000000}"/>
            </a:ext>
          </a:extLst>
        </xdr:cNvPr>
        <xdr:cNvSpPr>
          <a:spLocks noChangeArrowheads="1"/>
        </xdr:cNvSpPr>
      </xdr:nvSpPr>
      <xdr:spPr bwMode="auto">
        <a:xfrm>
          <a:off x="209550" y="2228850"/>
          <a:ext cx="85725" cy="85725"/>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57150</xdr:colOff>
      <xdr:row>35</xdr:row>
      <xdr:rowOff>57150</xdr:rowOff>
    </xdr:from>
    <xdr:to>
      <xdr:col>2</xdr:col>
      <xdr:colOff>142875</xdr:colOff>
      <xdr:row>35</xdr:row>
      <xdr:rowOff>142875</xdr:rowOff>
    </xdr:to>
    <xdr:sp macro="" textlink="">
      <xdr:nvSpPr>
        <xdr:cNvPr id="28" name="Oval 16">
          <a:extLst>
            <a:ext uri="{FF2B5EF4-FFF2-40B4-BE49-F238E27FC236}">
              <a16:creationId xmlns:a16="http://schemas.microsoft.com/office/drawing/2014/main" xmlns="" id="{00000000-0008-0000-0100-00001C000000}"/>
            </a:ext>
          </a:extLst>
        </xdr:cNvPr>
        <xdr:cNvSpPr>
          <a:spLocks noChangeArrowheads="1"/>
        </xdr:cNvSpPr>
      </xdr:nvSpPr>
      <xdr:spPr bwMode="auto">
        <a:xfrm>
          <a:off x="209550" y="2228850"/>
          <a:ext cx="85725" cy="85725"/>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142875</xdr:colOff>
      <xdr:row>0</xdr:row>
      <xdr:rowOff>28575</xdr:rowOff>
    </xdr:from>
    <xdr:to>
      <xdr:col>3</xdr:col>
      <xdr:colOff>390525</xdr:colOff>
      <xdr:row>7</xdr:row>
      <xdr:rowOff>133350</xdr:rowOff>
    </xdr:to>
    <xdr:pic>
      <xdr:nvPicPr>
        <xdr:cNvPr id="2" name="Grafik 15">
          <a:extLst>
            <a:ext uri="{FF2B5EF4-FFF2-40B4-BE49-F238E27FC236}">
              <a16:creationId xmlns:a16="http://schemas.microsoft.com/office/drawing/2014/main" xmlns=""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b="17361"/>
        <a:stretch>
          <a:fillRect/>
        </a:stretch>
      </xdr:blipFill>
      <xdr:spPr bwMode="auto">
        <a:xfrm>
          <a:off x="295275" y="28575"/>
          <a:ext cx="1085850"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561975</xdr:colOff>
      <xdr:row>10</xdr:row>
      <xdr:rowOff>66675</xdr:rowOff>
    </xdr:from>
    <xdr:to>
      <xdr:col>6</xdr:col>
      <xdr:colOff>0</xdr:colOff>
      <xdr:row>13</xdr:row>
      <xdr:rowOff>66675</xdr:rowOff>
    </xdr:to>
    <xdr:sp macro="" textlink="">
      <xdr:nvSpPr>
        <xdr:cNvPr id="3" name="Freihandform: Form 2">
          <a:extLst>
            <a:ext uri="{FF2B5EF4-FFF2-40B4-BE49-F238E27FC236}">
              <a16:creationId xmlns:a16="http://schemas.microsoft.com/office/drawing/2014/main" xmlns="" id="{00000000-0008-0000-0200-000003000000}"/>
            </a:ext>
          </a:extLst>
        </xdr:cNvPr>
        <xdr:cNvSpPr/>
      </xdr:nvSpPr>
      <xdr:spPr>
        <a:xfrm>
          <a:off x="2190750" y="1685925"/>
          <a:ext cx="809625" cy="485775"/>
        </a:xfrm>
        <a:custGeom>
          <a:avLst/>
          <a:gdLst>
            <a:gd name="connsiteX0" fmla="*/ 0 w 619125"/>
            <a:gd name="connsiteY0" fmla="*/ 485775 h 485775"/>
            <a:gd name="connsiteX1" fmla="*/ 142875 w 619125"/>
            <a:gd name="connsiteY1" fmla="*/ 85725 h 485775"/>
            <a:gd name="connsiteX2" fmla="*/ 619125 w 619125"/>
            <a:gd name="connsiteY2" fmla="*/ 0 h 485775"/>
          </a:gdLst>
          <a:ahLst/>
          <a:cxnLst>
            <a:cxn ang="0">
              <a:pos x="connsiteX0" y="connsiteY0"/>
            </a:cxn>
            <a:cxn ang="0">
              <a:pos x="connsiteX1" y="connsiteY1"/>
            </a:cxn>
            <a:cxn ang="0">
              <a:pos x="connsiteX2" y="connsiteY2"/>
            </a:cxn>
          </a:cxnLst>
          <a:rect l="l" t="t" r="r" b="b"/>
          <a:pathLst>
            <a:path w="619125" h="485775">
              <a:moveTo>
                <a:pt x="0" y="485775"/>
              </a:moveTo>
              <a:cubicBezTo>
                <a:pt x="19844" y="326231"/>
                <a:pt x="39688" y="166687"/>
                <a:pt x="142875" y="85725"/>
              </a:cubicBezTo>
              <a:cubicBezTo>
                <a:pt x="246062" y="4763"/>
                <a:pt x="432593" y="2381"/>
                <a:pt x="619125" y="0"/>
              </a:cubicBezTo>
            </a:path>
          </a:pathLst>
        </a:custGeom>
        <a:noFill/>
        <a:ln w="12700">
          <a:solidFill>
            <a:srgbClr val="0000FF"/>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7</xdr:col>
      <xdr:colOff>38100</xdr:colOff>
      <xdr:row>10</xdr:row>
      <xdr:rowOff>76200</xdr:rowOff>
    </xdr:from>
    <xdr:to>
      <xdr:col>8</xdr:col>
      <xdr:colOff>64926</xdr:colOff>
      <xdr:row>15</xdr:row>
      <xdr:rowOff>142875</xdr:rowOff>
    </xdr:to>
    <xdr:sp macro="" textlink="">
      <xdr:nvSpPr>
        <xdr:cNvPr id="5" name="Freihandform: Form 4">
          <a:extLst>
            <a:ext uri="{FF2B5EF4-FFF2-40B4-BE49-F238E27FC236}">
              <a16:creationId xmlns:a16="http://schemas.microsoft.com/office/drawing/2014/main" xmlns="" id="{00000000-0008-0000-0200-000005000000}"/>
            </a:ext>
          </a:extLst>
        </xdr:cNvPr>
        <xdr:cNvSpPr/>
      </xdr:nvSpPr>
      <xdr:spPr>
        <a:xfrm>
          <a:off x="3724275" y="1695450"/>
          <a:ext cx="712626" cy="876300"/>
        </a:xfrm>
        <a:custGeom>
          <a:avLst/>
          <a:gdLst>
            <a:gd name="connsiteX0" fmla="*/ 0 w 712626"/>
            <a:gd name="connsiteY0" fmla="*/ 0 h 876300"/>
            <a:gd name="connsiteX1" fmla="*/ 666750 w 712626"/>
            <a:gd name="connsiteY1" fmla="*/ 219075 h 876300"/>
            <a:gd name="connsiteX2" fmla="*/ 600075 w 712626"/>
            <a:gd name="connsiteY2" fmla="*/ 762000 h 876300"/>
            <a:gd name="connsiteX3" fmla="*/ 161925 w 712626"/>
            <a:gd name="connsiteY3" fmla="*/ 876300 h 876300"/>
          </a:gdLst>
          <a:ahLst/>
          <a:cxnLst>
            <a:cxn ang="0">
              <a:pos x="connsiteX0" y="connsiteY0"/>
            </a:cxn>
            <a:cxn ang="0">
              <a:pos x="connsiteX1" y="connsiteY1"/>
            </a:cxn>
            <a:cxn ang="0">
              <a:pos x="connsiteX2" y="connsiteY2"/>
            </a:cxn>
            <a:cxn ang="0">
              <a:pos x="connsiteX3" y="connsiteY3"/>
            </a:cxn>
          </a:cxnLst>
          <a:rect l="l" t="t" r="r" b="b"/>
          <a:pathLst>
            <a:path w="712626" h="876300">
              <a:moveTo>
                <a:pt x="0" y="0"/>
              </a:moveTo>
              <a:cubicBezTo>
                <a:pt x="283369" y="46037"/>
                <a:pt x="566738" y="92075"/>
                <a:pt x="666750" y="219075"/>
              </a:cubicBezTo>
              <a:cubicBezTo>
                <a:pt x="766762" y="346075"/>
                <a:pt x="684213" y="652462"/>
                <a:pt x="600075" y="762000"/>
              </a:cubicBezTo>
              <a:cubicBezTo>
                <a:pt x="515937" y="871538"/>
                <a:pt x="338931" y="873919"/>
                <a:pt x="161925" y="876300"/>
              </a:cubicBezTo>
            </a:path>
          </a:pathLst>
        </a:custGeom>
        <a:noFill/>
        <a:ln w="12700">
          <a:solidFill>
            <a:srgbClr val="0000FF"/>
          </a:solidFill>
          <a:tailEnd type="triangle"/>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276225</xdr:colOff>
      <xdr:row>5</xdr:row>
      <xdr:rowOff>40481</xdr:rowOff>
    </xdr:from>
    <xdr:to>
      <xdr:col>10</xdr:col>
      <xdr:colOff>361950</xdr:colOff>
      <xdr:row>5</xdr:row>
      <xdr:rowOff>126206</xdr:rowOff>
    </xdr:to>
    <xdr:sp macro="" textlink="">
      <xdr:nvSpPr>
        <xdr:cNvPr id="7" name="Oval 16">
          <a:extLst>
            <a:ext uri="{FF2B5EF4-FFF2-40B4-BE49-F238E27FC236}">
              <a16:creationId xmlns:a16="http://schemas.microsoft.com/office/drawing/2014/main" xmlns="" id="{00000000-0008-0000-0200-000007000000}"/>
            </a:ext>
          </a:extLst>
        </xdr:cNvPr>
        <xdr:cNvSpPr>
          <a:spLocks noChangeArrowheads="1"/>
        </xdr:cNvSpPr>
      </xdr:nvSpPr>
      <xdr:spPr bwMode="auto">
        <a:xfrm>
          <a:off x="5675709" y="844153"/>
          <a:ext cx="85725" cy="85725"/>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279799</xdr:colOff>
      <xdr:row>7</xdr:row>
      <xdr:rowOff>55955</xdr:rowOff>
    </xdr:from>
    <xdr:to>
      <xdr:col>10</xdr:col>
      <xdr:colOff>365524</xdr:colOff>
      <xdr:row>7</xdr:row>
      <xdr:rowOff>141680</xdr:rowOff>
    </xdr:to>
    <xdr:sp macro="" textlink="">
      <xdr:nvSpPr>
        <xdr:cNvPr id="8" name="Oval 16">
          <a:extLst>
            <a:ext uri="{FF2B5EF4-FFF2-40B4-BE49-F238E27FC236}">
              <a16:creationId xmlns:a16="http://schemas.microsoft.com/office/drawing/2014/main" xmlns="" id="{00000000-0008-0000-0200-000008000000}"/>
            </a:ext>
          </a:extLst>
        </xdr:cNvPr>
        <xdr:cNvSpPr>
          <a:spLocks noChangeArrowheads="1"/>
        </xdr:cNvSpPr>
      </xdr:nvSpPr>
      <xdr:spPr bwMode="auto">
        <a:xfrm>
          <a:off x="5679283" y="1181096"/>
          <a:ext cx="85725" cy="85725"/>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277421</xdr:colOff>
      <xdr:row>10</xdr:row>
      <xdr:rowOff>65483</xdr:rowOff>
    </xdr:from>
    <xdr:to>
      <xdr:col>10</xdr:col>
      <xdr:colOff>363146</xdr:colOff>
      <xdr:row>10</xdr:row>
      <xdr:rowOff>151208</xdr:rowOff>
    </xdr:to>
    <xdr:sp macro="" textlink="">
      <xdr:nvSpPr>
        <xdr:cNvPr id="9" name="Oval 16">
          <a:extLst>
            <a:ext uri="{FF2B5EF4-FFF2-40B4-BE49-F238E27FC236}">
              <a16:creationId xmlns:a16="http://schemas.microsoft.com/office/drawing/2014/main" xmlns="" id="{00000000-0008-0000-0200-000009000000}"/>
            </a:ext>
          </a:extLst>
        </xdr:cNvPr>
        <xdr:cNvSpPr>
          <a:spLocks noChangeArrowheads="1"/>
        </xdr:cNvSpPr>
      </xdr:nvSpPr>
      <xdr:spPr bwMode="auto">
        <a:xfrm>
          <a:off x="5676905" y="1672827"/>
          <a:ext cx="85725" cy="85725"/>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280996</xdr:colOff>
      <xdr:row>12</xdr:row>
      <xdr:rowOff>51192</xdr:rowOff>
    </xdr:from>
    <xdr:to>
      <xdr:col>10</xdr:col>
      <xdr:colOff>366721</xdr:colOff>
      <xdr:row>12</xdr:row>
      <xdr:rowOff>136917</xdr:rowOff>
    </xdr:to>
    <xdr:sp macro="" textlink="">
      <xdr:nvSpPr>
        <xdr:cNvPr id="10" name="Oval 16">
          <a:extLst>
            <a:ext uri="{FF2B5EF4-FFF2-40B4-BE49-F238E27FC236}">
              <a16:creationId xmlns:a16="http://schemas.microsoft.com/office/drawing/2014/main" xmlns="" id="{00000000-0008-0000-0200-00000A000000}"/>
            </a:ext>
          </a:extLst>
        </xdr:cNvPr>
        <xdr:cNvSpPr>
          <a:spLocks noChangeArrowheads="1"/>
        </xdr:cNvSpPr>
      </xdr:nvSpPr>
      <xdr:spPr bwMode="auto">
        <a:xfrm>
          <a:off x="5680480" y="1980005"/>
          <a:ext cx="85725" cy="85725"/>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291721</xdr:colOff>
      <xdr:row>48</xdr:row>
      <xdr:rowOff>55942</xdr:rowOff>
    </xdr:from>
    <xdr:to>
      <xdr:col>10</xdr:col>
      <xdr:colOff>377446</xdr:colOff>
      <xdr:row>48</xdr:row>
      <xdr:rowOff>141667</xdr:rowOff>
    </xdr:to>
    <xdr:sp macro="" textlink="">
      <xdr:nvSpPr>
        <xdr:cNvPr id="13" name="Oval 16">
          <a:extLst>
            <a:ext uri="{FF2B5EF4-FFF2-40B4-BE49-F238E27FC236}">
              <a16:creationId xmlns:a16="http://schemas.microsoft.com/office/drawing/2014/main" xmlns="" id="{00000000-0008-0000-0200-00000D000000}"/>
            </a:ext>
          </a:extLst>
        </xdr:cNvPr>
        <xdr:cNvSpPr>
          <a:spLocks noChangeArrowheads="1"/>
        </xdr:cNvSpPr>
      </xdr:nvSpPr>
      <xdr:spPr bwMode="auto">
        <a:xfrm>
          <a:off x="5691205" y="7771192"/>
          <a:ext cx="85725" cy="85725"/>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2</xdr:col>
      <xdr:colOff>0</xdr:colOff>
      <xdr:row>9</xdr:row>
      <xdr:rowOff>142875</xdr:rowOff>
    </xdr:from>
    <xdr:to>
      <xdr:col>8</xdr:col>
      <xdr:colOff>695326</xdr:colOff>
      <xdr:row>23</xdr:row>
      <xdr:rowOff>152399</xdr:rowOff>
    </xdr:to>
    <xdr:sp macro="" textlink="">
      <xdr:nvSpPr>
        <xdr:cNvPr id="17" name="Rechteck 16">
          <a:extLst>
            <a:ext uri="{FF2B5EF4-FFF2-40B4-BE49-F238E27FC236}">
              <a16:creationId xmlns:a16="http://schemas.microsoft.com/office/drawing/2014/main" xmlns="" id="{00000000-0008-0000-0200-000011000000}"/>
            </a:ext>
          </a:extLst>
        </xdr:cNvPr>
        <xdr:cNvSpPr/>
      </xdr:nvSpPr>
      <xdr:spPr>
        <a:xfrm>
          <a:off x="304800" y="1638300"/>
          <a:ext cx="4810126" cy="2276474"/>
        </a:xfrm>
        <a:prstGeom prst="rect">
          <a:avLst/>
        </a:prstGeom>
        <a:solidFill>
          <a:srgbClr val="92D050">
            <a:alpha val="9000"/>
          </a:srgbClr>
        </a:solidFill>
        <a:ln w="6350">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xdr:col>
      <xdr:colOff>152399</xdr:colOff>
      <xdr:row>24</xdr:row>
      <xdr:rowOff>19049</xdr:rowOff>
    </xdr:from>
    <xdr:to>
      <xdr:col>8</xdr:col>
      <xdr:colOff>0</xdr:colOff>
      <xdr:row>33</xdr:row>
      <xdr:rowOff>38099</xdr:rowOff>
    </xdr:to>
    <xdr:sp macro="" textlink="">
      <xdr:nvSpPr>
        <xdr:cNvPr id="18" name="Rechteck 17">
          <a:extLst>
            <a:ext uri="{FF2B5EF4-FFF2-40B4-BE49-F238E27FC236}">
              <a16:creationId xmlns:a16="http://schemas.microsoft.com/office/drawing/2014/main" xmlns="" id="{00000000-0008-0000-0200-000012000000}"/>
            </a:ext>
          </a:extLst>
        </xdr:cNvPr>
        <xdr:cNvSpPr/>
      </xdr:nvSpPr>
      <xdr:spPr>
        <a:xfrm>
          <a:off x="304799" y="3943349"/>
          <a:ext cx="4114801" cy="1476375"/>
        </a:xfrm>
        <a:prstGeom prst="rect">
          <a:avLst/>
        </a:prstGeom>
        <a:solidFill>
          <a:srgbClr val="92D050">
            <a:alpha val="9000"/>
          </a:srgbClr>
        </a:solidFill>
        <a:ln w="6350">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2</xdr:col>
      <xdr:colOff>1</xdr:colOff>
      <xdr:row>33</xdr:row>
      <xdr:rowOff>76200</xdr:rowOff>
    </xdr:from>
    <xdr:to>
      <xdr:col>6</xdr:col>
      <xdr:colOff>666751</xdr:colOff>
      <xdr:row>38</xdr:row>
      <xdr:rowOff>123826</xdr:rowOff>
    </xdr:to>
    <xdr:sp macro="" textlink="">
      <xdr:nvSpPr>
        <xdr:cNvPr id="19" name="Rechteck 18">
          <a:extLst>
            <a:ext uri="{FF2B5EF4-FFF2-40B4-BE49-F238E27FC236}">
              <a16:creationId xmlns:a16="http://schemas.microsoft.com/office/drawing/2014/main" xmlns="" id="{00000000-0008-0000-0200-000013000000}"/>
            </a:ext>
          </a:extLst>
        </xdr:cNvPr>
        <xdr:cNvSpPr/>
      </xdr:nvSpPr>
      <xdr:spPr>
        <a:xfrm>
          <a:off x="304801" y="5457825"/>
          <a:ext cx="3409950" cy="857251"/>
        </a:xfrm>
        <a:prstGeom prst="rect">
          <a:avLst/>
        </a:prstGeom>
        <a:solidFill>
          <a:srgbClr val="92D050">
            <a:alpha val="9000"/>
          </a:srgbClr>
        </a:solidFill>
        <a:ln w="6350">
          <a:solidFill>
            <a:srgbClr val="00B05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95</xdr:col>
      <xdr:colOff>485775</xdr:colOff>
      <xdr:row>0</xdr:row>
      <xdr:rowOff>19050</xdr:rowOff>
    </xdr:from>
    <xdr:to>
      <xdr:col>108</xdr:col>
      <xdr:colOff>381000</xdr:colOff>
      <xdr:row>39</xdr:row>
      <xdr:rowOff>57150</xdr:rowOff>
    </xdr:to>
    <xdr:sp macro="" textlink="">
      <xdr:nvSpPr>
        <xdr:cNvPr id="4" name="Rechteck 3">
          <a:extLst>
            <a:ext uri="{FF2B5EF4-FFF2-40B4-BE49-F238E27FC236}">
              <a16:creationId xmlns:a16="http://schemas.microsoft.com/office/drawing/2014/main" xmlns="" id="{00000000-0008-0000-0200-000004000000}"/>
            </a:ext>
          </a:extLst>
        </xdr:cNvPr>
        <xdr:cNvSpPr/>
      </xdr:nvSpPr>
      <xdr:spPr>
        <a:xfrm>
          <a:off x="62903100" y="19050"/>
          <a:ext cx="8810625" cy="6391275"/>
        </a:xfrm>
        <a:prstGeom prst="rect">
          <a:avLst/>
        </a:prstGeom>
        <a:solidFill>
          <a:srgbClr val="DDDDDD"/>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twoCellAnchor>
    <xdr:from>
      <xdr:col>10</xdr:col>
      <xdr:colOff>291721</xdr:colOff>
      <xdr:row>52</xdr:row>
      <xdr:rowOff>55942</xdr:rowOff>
    </xdr:from>
    <xdr:to>
      <xdr:col>10</xdr:col>
      <xdr:colOff>377446</xdr:colOff>
      <xdr:row>52</xdr:row>
      <xdr:rowOff>141667</xdr:rowOff>
    </xdr:to>
    <xdr:sp macro="" textlink="">
      <xdr:nvSpPr>
        <xdr:cNvPr id="6" name="Oval 16">
          <a:extLst>
            <a:ext uri="{FF2B5EF4-FFF2-40B4-BE49-F238E27FC236}">
              <a16:creationId xmlns:a16="http://schemas.microsoft.com/office/drawing/2014/main" xmlns="" id="{00000000-0008-0000-0200-000006000000}"/>
            </a:ext>
          </a:extLst>
        </xdr:cNvPr>
        <xdr:cNvSpPr>
          <a:spLocks noChangeArrowheads="1"/>
        </xdr:cNvSpPr>
      </xdr:nvSpPr>
      <xdr:spPr bwMode="auto">
        <a:xfrm>
          <a:off x="5749546" y="7866442"/>
          <a:ext cx="85725" cy="85725"/>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11</xdr:col>
      <xdr:colOff>255982</xdr:colOff>
      <xdr:row>33</xdr:row>
      <xdr:rowOff>47624</xdr:rowOff>
    </xdr:from>
    <xdr:to>
      <xdr:col>11</xdr:col>
      <xdr:colOff>341707</xdr:colOff>
      <xdr:row>33</xdr:row>
      <xdr:rowOff>114299</xdr:rowOff>
    </xdr:to>
    <xdr:sp macro="" textlink="">
      <xdr:nvSpPr>
        <xdr:cNvPr id="20" name="Gleichschenkliges Dreieck 19">
          <a:extLst>
            <a:ext uri="{FF2B5EF4-FFF2-40B4-BE49-F238E27FC236}">
              <a16:creationId xmlns:a16="http://schemas.microsoft.com/office/drawing/2014/main" xmlns="" id="{00000000-0008-0000-0200-000014000000}"/>
            </a:ext>
          </a:extLst>
        </xdr:cNvPr>
        <xdr:cNvSpPr/>
      </xdr:nvSpPr>
      <xdr:spPr bwMode="auto">
        <a:xfrm rot="5400000">
          <a:off x="6123382" y="4772024"/>
          <a:ext cx="66675" cy="85725"/>
        </a:xfrm>
        <a:prstGeom prst="triangle">
          <a:avLst/>
        </a:prstGeom>
        <a:solidFill>
          <a:srgbClr val="0000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de-DE" sz="1100"/>
        </a:p>
      </xdr:txBody>
    </xdr:sp>
    <xdr:clientData/>
  </xdr:twoCellAnchor>
  <xdr:twoCellAnchor>
    <xdr:from>
      <xdr:col>11</xdr:col>
      <xdr:colOff>259556</xdr:colOff>
      <xdr:row>36</xdr:row>
      <xdr:rowOff>63101</xdr:rowOff>
    </xdr:from>
    <xdr:to>
      <xdr:col>11</xdr:col>
      <xdr:colOff>345281</xdr:colOff>
      <xdr:row>36</xdr:row>
      <xdr:rowOff>129776</xdr:rowOff>
    </xdr:to>
    <xdr:sp macro="" textlink="">
      <xdr:nvSpPr>
        <xdr:cNvPr id="21" name="Gleichschenkliges Dreieck 20">
          <a:extLst>
            <a:ext uri="{FF2B5EF4-FFF2-40B4-BE49-F238E27FC236}">
              <a16:creationId xmlns:a16="http://schemas.microsoft.com/office/drawing/2014/main" xmlns="" id="{00000000-0008-0000-0200-000015000000}"/>
            </a:ext>
          </a:extLst>
        </xdr:cNvPr>
        <xdr:cNvSpPr/>
      </xdr:nvSpPr>
      <xdr:spPr bwMode="auto">
        <a:xfrm rot="5400000">
          <a:off x="6126956" y="5273276"/>
          <a:ext cx="66675" cy="85725"/>
        </a:xfrm>
        <a:prstGeom prst="triangle">
          <a:avLst/>
        </a:prstGeom>
        <a:solidFill>
          <a:srgbClr val="0000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de-DE" sz="1100"/>
        </a:p>
      </xdr:txBody>
    </xdr:sp>
    <xdr:clientData/>
  </xdr:twoCellAnchor>
  <xdr:twoCellAnchor>
    <xdr:from>
      <xdr:col>11</xdr:col>
      <xdr:colOff>269084</xdr:colOff>
      <xdr:row>43</xdr:row>
      <xdr:rowOff>54765</xdr:rowOff>
    </xdr:from>
    <xdr:to>
      <xdr:col>11</xdr:col>
      <xdr:colOff>354809</xdr:colOff>
      <xdr:row>43</xdr:row>
      <xdr:rowOff>121440</xdr:rowOff>
    </xdr:to>
    <xdr:sp macro="" textlink="">
      <xdr:nvSpPr>
        <xdr:cNvPr id="22" name="Gleichschenkliges Dreieck 21">
          <a:extLst>
            <a:ext uri="{FF2B5EF4-FFF2-40B4-BE49-F238E27FC236}">
              <a16:creationId xmlns:a16="http://schemas.microsoft.com/office/drawing/2014/main" xmlns="" id="{00000000-0008-0000-0200-000016000000}"/>
            </a:ext>
          </a:extLst>
        </xdr:cNvPr>
        <xdr:cNvSpPr/>
      </xdr:nvSpPr>
      <xdr:spPr bwMode="auto">
        <a:xfrm rot="5400000">
          <a:off x="6136484" y="6398415"/>
          <a:ext cx="66675" cy="85725"/>
        </a:xfrm>
        <a:prstGeom prst="triangle">
          <a:avLst/>
        </a:prstGeom>
        <a:solidFill>
          <a:srgbClr val="0000FF"/>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lang="de-DE" sz="1100"/>
        </a:p>
      </xdr:txBody>
    </xdr:sp>
    <xdr:clientData/>
  </xdr:twoCellAnchor>
  <xdr:twoCellAnchor>
    <xdr:from>
      <xdr:col>10</xdr:col>
      <xdr:colOff>288146</xdr:colOff>
      <xdr:row>28</xdr:row>
      <xdr:rowOff>46429</xdr:rowOff>
    </xdr:from>
    <xdr:to>
      <xdr:col>10</xdr:col>
      <xdr:colOff>373871</xdr:colOff>
      <xdr:row>28</xdr:row>
      <xdr:rowOff>132154</xdr:rowOff>
    </xdr:to>
    <xdr:sp macro="" textlink="">
      <xdr:nvSpPr>
        <xdr:cNvPr id="23" name="Oval 16">
          <a:extLst>
            <a:ext uri="{FF2B5EF4-FFF2-40B4-BE49-F238E27FC236}">
              <a16:creationId xmlns:a16="http://schemas.microsoft.com/office/drawing/2014/main" xmlns="" id="{00000000-0008-0000-0200-000017000000}"/>
            </a:ext>
          </a:extLst>
        </xdr:cNvPr>
        <xdr:cNvSpPr>
          <a:spLocks noChangeArrowheads="1"/>
        </xdr:cNvSpPr>
      </xdr:nvSpPr>
      <xdr:spPr bwMode="auto">
        <a:xfrm>
          <a:off x="5745971" y="3970729"/>
          <a:ext cx="85725" cy="85725"/>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284571</xdr:colOff>
      <xdr:row>22</xdr:row>
      <xdr:rowOff>54763</xdr:rowOff>
    </xdr:from>
    <xdr:to>
      <xdr:col>10</xdr:col>
      <xdr:colOff>370296</xdr:colOff>
      <xdr:row>22</xdr:row>
      <xdr:rowOff>140488</xdr:rowOff>
    </xdr:to>
    <xdr:sp macro="" textlink="">
      <xdr:nvSpPr>
        <xdr:cNvPr id="24" name="Oval 16">
          <a:extLst>
            <a:ext uri="{FF2B5EF4-FFF2-40B4-BE49-F238E27FC236}">
              <a16:creationId xmlns:a16="http://schemas.microsoft.com/office/drawing/2014/main" xmlns="" id="{00000000-0008-0000-0200-000018000000}"/>
            </a:ext>
          </a:extLst>
        </xdr:cNvPr>
        <xdr:cNvSpPr>
          <a:spLocks noChangeArrowheads="1"/>
        </xdr:cNvSpPr>
      </xdr:nvSpPr>
      <xdr:spPr bwMode="auto">
        <a:xfrm>
          <a:off x="5742396" y="3007513"/>
          <a:ext cx="85725" cy="85725"/>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10</xdr:col>
      <xdr:colOff>280996</xdr:colOff>
      <xdr:row>15</xdr:row>
      <xdr:rowOff>51192</xdr:rowOff>
    </xdr:from>
    <xdr:to>
      <xdr:col>10</xdr:col>
      <xdr:colOff>366721</xdr:colOff>
      <xdr:row>15</xdr:row>
      <xdr:rowOff>136917</xdr:rowOff>
    </xdr:to>
    <xdr:sp macro="" textlink="">
      <xdr:nvSpPr>
        <xdr:cNvPr id="25" name="Oval 16">
          <a:extLst>
            <a:ext uri="{FF2B5EF4-FFF2-40B4-BE49-F238E27FC236}">
              <a16:creationId xmlns:a16="http://schemas.microsoft.com/office/drawing/2014/main" xmlns="" id="{00000000-0008-0000-0200-000019000000}"/>
            </a:ext>
          </a:extLst>
        </xdr:cNvPr>
        <xdr:cNvSpPr>
          <a:spLocks noChangeArrowheads="1"/>
        </xdr:cNvSpPr>
      </xdr:nvSpPr>
      <xdr:spPr bwMode="auto">
        <a:xfrm>
          <a:off x="5738821" y="2032392"/>
          <a:ext cx="85725" cy="85725"/>
        </a:xfrm>
        <a:prstGeom prst="ellipse">
          <a:avLst/>
        </a:prstGeom>
        <a:solidFill>
          <a:srgbClr val="0000FF"/>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00FF"/>
  </sheetPr>
  <dimension ref="A1:KZ300"/>
  <sheetViews>
    <sheetView showGridLines="0" showRowColHeaders="0" tabSelected="1" zoomScaleNormal="100" workbookViewId="0">
      <selection activeCell="G12" sqref="G12:T12"/>
    </sheetView>
  </sheetViews>
  <sheetFormatPr baseColWidth="10" defaultColWidth="12" defaultRowHeight="12.75" x14ac:dyDescent="0.2"/>
  <cols>
    <col min="1" max="1" width="1.33203125" style="134" customWidth="1"/>
    <col min="2" max="2" width="2.83203125" style="158" customWidth="1"/>
    <col min="3" max="40" width="2.83203125" style="134" customWidth="1"/>
    <col min="41" max="41" width="1.5" style="134" customWidth="1"/>
    <col min="42" max="42" width="2.83203125" style="133" customWidth="1"/>
    <col min="43" max="80" width="2.83203125" style="134" customWidth="1"/>
    <col min="81" max="81" width="2.83203125" style="133" customWidth="1"/>
    <col min="82" max="82" width="14.83203125" style="133" customWidth="1"/>
    <col min="83" max="89" width="12" style="133"/>
    <col min="90" max="90" width="14.6640625" style="134" customWidth="1"/>
    <col min="91" max="91" width="14.5" style="134" customWidth="1"/>
    <col min="92" max="116" width="12" style="134"/>
    <col min="117" max="117" width="12" style="134" customWidth="1"/>
    <col min="118" max="131" width="12" style="134"/>
    <col min="132" max="312" width="12" style="133"/>
    <col min="313" max="16384" width="12" style="134"/>
  </cols>
  <sheetData>
    <row r="1" spans="1:136" ht="9.75" customHeight="1" x14ac:dyDescent="0.2">
      <c r="A1" s="130"/>
      <c r="B1" s="131"/>
      <c r="C1" s="132"/>
      <c r="D1" s="130"/>
      <c r="E1" s="130"/>
      <c r="F1" s="130"/>
      <c r="G1" s="130"/>
      <c r="H1" s="130"/>
      <c r="I1" s="130"/>
      <c r="J1" s="130"/>
      <c r="K1" s="130"/>
      <c r="L1" s="130"/>
      <c r="M1" s="132"/>
      <c r="N1" s="130"/>
      <c r="O1" s="130"/>
      <c r="P1" s="130"/>
      <c r="Q1" s="130"/>
      <c r="R1" s="130"/>
      <c r="S1" s="130"/>
      <c r="T1" s="130"/>
      <c r="U1" s="130"/>
      <c r="V1" s="130"/>
      <c r="W1" s="132"/>
      <c r="X1" s="130"/>
      <c r="Y1" s="130"/>
      <c r="Z1" s="130"/>
      <c r="AA1" s="130"/>
      <c r="AB1" s="130"/>
      <c r="AC1" s="130"/>
      <c r="AD1" s="130"/>
      <c r="AE1" s="130"/>
      <c r="AF1" s="130"/>
      <c r="AG1" s="130"/>
      <c r="AH1" s="130"/>
      <c r="AI1" s="130"/>
      <c r="AJ1" s="130"/>
      <c r="AK1" s="130"/>
      <c r="AL1" s="130"/>
      <c r="AM1" s="130"/>
      <c r="AN1" s="130"/>
      <c r="AO1" s="130"/>
      <c r="AQ1" s="469" t="s">
        <v>115</v>
      </c>
      <c r="AR1" s="469"/>
      <c r="AS1" s="469"/>
      <c r="AT1" s="469"/>
      <c r="AU1" s="469"/>
      <c r="AV1" s="469"/>
      <c r="AW1" s="469"/>
      <c r="AX1" s="469"/>
      <c r="AY1" s="469"/>
      <c r="AZ1" s="469"/>
      <c r="BA1" s="469"/>
      <c r="BB1" s="469"/>
      <c r="BC1" s="469"/>
      <c r="BD1" s="469"/>
      <c r="BE1" s="469"/>
      <c r="BF1" s="469"/>
      <c r="BG1" s="469"/>
      <c r="BH1" s="469"/>
      <c r="BI1" s="469"/>
      <c r="BJ1" s="469"/>
      <c r="BK1" s="469"/>
      <c r="BL1" s="469"/>
      <c r="BM1" s="469"/>
      <c r="BN1" s="469"/>
      <c r="BO1" s="469"/>
      <c r="BP1" s="469"/>
      <c r="BQ1" s="469"/>
      <c r="BR1" s="469"/>
      <c r="BS1" s="469"/>
      <c r="BT1" s="469"/>
      <c r="BU1" s="469"/>
      <c r="BV1" s="469"/>
      <c r="BW1" s="469"/>
      <c r="BX1" s="469"/>
      <c r="BY1" s="469"/>
      <c r="BZ1" s="469"/>
      <c r="CA1" s="469"/>
      <c r="CB1" s="469"/>
      <c r="CL1" s="2"/>
      <c r="CM1" s="2"/>
      <c r="CN1" s="2"/>
      <c r="CO1" s="2"/>
      <c r="CP1" s="2"/>
      <c r="CQ1" s="2"/>
      <c r="CR1" s="2"/>
      <c r="CS1" s="2"/>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91"/>
      <c r="EC1" s="91"/>
      <c r="ED1" s="92"/>
      <c r="EE1" s="91"/>
      <c r="EF1" s="91"/>
    </row>
    <row r="2" spans="1:136" ht="21.95" customHeight="1" x14ac:dyDescent="0.2">
      <c r="A2" s="130"/>
      <c r="B2" s="332" t="s">
        <v>99</v>
      </c>
      <c r="C2" s="333"/>
      <c r="D2" s="333"/>
      <c r="E2" s="333"/>
      <c r="F2" s="333"/>
      <c r="G2" s="333"/>
      <c r="H2" s="333"/>
      <c r="I2" s="362"/>
      <c r="J2" s="362"/>
      <c r="K2" s="362"/>
      <c r="L2" s="362"/>
      <c r="M2" s="362"/>
      <c r="N2" s="362"/>
      <c r="O2" s="362"/>
      <c r="P2" s="362"/>
      <c r="Q2" s="362"/>
      <c r="R2" s="362"/>
      <c r="S2" s="362"/>
      <c r="T2" s="363"/>
      <c r="U2" s="135"/>
      <c r="V2" s="130"/>
      <c r="W2" s="132" t="s">
        <v>86</v>
      </c>
      <c r="X2" s="130"/>
      <c r="Y2" s="130"/>
      <c r="Z2" s="130"/>
      <c r="AA2" s="130"/>
      <c r="AB2" s="130"/>
      <c r="AC2" s="130"/>
      <c r="AD2" s="130"/>
      <c r="AE2" s="130"/>
      <c r="AF2" s="130"/>
      <c r="AG2" s="130"/>
      <c r="AH2" s="130"/>
      <c r="AI2" s="130"/>
      <c r="AJ2" s="130"/>
      <c r="AK2" s="130"/>
      <c r="AL2" s="130"/>
      <c r="AM2" s="130"/>
      <c r="AN2" s="130"/>
      <c r="AO2" s="130"/>
      <c r="AQ2" s="469"/>
      <c r="AR2" s="469"/>
      <c r="AS2" s="469"/>
      <c r="AT2" s="469"/>
      <c r="AU2" s="469"/>
      <c r="AV2" s="469"/>
      <c r="AW2" s="469"/>
      <c r="AX2" s="469"/>
      <c r="AY2" s="469"/>
      <c r="AZ2" s="469"/>
      <c r="BA2" s="469"/>
      <c r="BB2" s="469"/>
      <c r="BC2" s="469"/>
      <c r="BD2" s="469"/>
      <c r="BE2" s="469"/>
      <c r="BF2" s="469"/>
      <c r="BG2" s="469"/>
      <c r="BH2" s="469"/>
      <c r="BI2" s="469"/>
      <c r="BJ2" s="469"/>
      <c r="BK2" s="469"/>
      <c r="BL2" s="469"/>
      <c r="BM2" s="469"/>
      <c r="BN2" s="469"/>
      <c r="BO2" s="469"/>
      <c r="BP2" s="469"/>
      <c r="BQ2" s="469"/>
      <c r="BR2" s="469"/>
      <c r="BS2" s="469"/>
      <c r="BT2" s="469"/>
      <c r="BU2" s="469"/>
      <c r="BV2" s="469"/>
      <c r="BW2" s="469"/>
      <c r="BX2" s="469"/>
      <c r="BY2" s="469"/>
      <c r="BZ2" s="469"/>
      <c r="CA2" s="469"/>
      <c r="CB2" s="469"/>
      <c r="CL2" s="4"/>
      <c r="CM2" s="5"/>
      <c r="CN2" s="6" t="s">
        <v>28</v>
      </c>
      <c r="CO2" s="52">
        <f>'Hinweise-allg.Eing.'!G28</f>
        <v>0.3</v>
      </c>
      <c r="CP2" s="7"/>
      <c r="CQ2" s="4"/>
      <c r="CR2" s="4"/>
      <c r="CS2" s="4"/>
      <c r="CT2" s="4"/>
      <c r="CU2" s="4"/>
      <c r="CV2" s="4"/>
      <c r="CW2" s="4"/>
      <c r="CX2" s="4"/>
      <c r="CY2" s="4"/>
      <c r="CZ2" s="4"/>
      <c r="DA2" s="4"/>
      <c r="DB2" s="4" t="str">
        <f>"RK-Abrechnung_"&amp;BA4&amp;"__"&amp;IF(BE20="","xxx","RK-vom-"&amp;DAY(BE20)&amp;"-"&amp;MONTH(BE20)&amp;"-"&amp;YEAR(BE20))</f>
        <v>RK-Abrechnung___xxx</v>
      </c>
      <c r="DC2" s="4"/>
      <c r="DD2" s="4"/>
      <c r="DE2" s="4"/>
      <c r="DF2" s="4"/>
      <c r="DG2" s="4"/>
      <c r="DH2" s="4"/>
      <c r="DI2" s="4"/>
      <c r="DJ2" s="4"/>
      <c r="DK2" s="4"/>
      <c r="DL2" s="4"/>
      <c r="DM2" s="4"/>
      <c r="DN2" s="4"/>
      <c r="DO2" s="4"/>
      <c r="DP2" s="4"/>
      <c r="DQ2" s="4"/>
      <c r="DR2" s="4"/>
      <c r="DS2" s="4"/>
      <c r="DT2" s="4"/>
      <c r="DU2" s="4"/>
      <c r="DV2" s="4"/>
      <c r="DW2" s="4"/>
      <c r="DX2" s="4"/>
      <c r="DY2" s="4"/>
      <c r="DZ2" s="4"/>
      <c r="EA2" s="4"/>
      <c r="EB2" s="93"/>
      <c r="EC2" s="93"/>
      <c r="ED2" s="94"/>
      <c r="EE2" s="91"/>
      <c r="EF2" s="91"/>
    </row>
    <row r="3" spans="1:136" ht="21.95" customHeight="1" x14ac:dyDescent="0.2">
      <c r="A3" s="130"/>
      <c r="B3" s="334"/>
      <c r="C3" s="335"/>
      <c r="D3" s="335"/>
      <c r="E3" s="335"/>
      <c r="F3" s="335"/>
      <c r="G3" s="335"/>
      <c r="H3" s="335"/>
      <c r="I3" s="364"/>
      <c r="J3" s="364"/>
      <c r="K3" s="364"/>
      <c r="L3" s="364"/>
      <c r="M3" s="364"/>
      <c r="N3" s="364"/>
      <c r="O3" s="364"/>
      <c r="P3" s="364"/>
      <c r="Q3" s="364"/>
      <c r="R3" s="364"/>
      <c r="S3" s="364"/>
      <c r="T3" s="365"/>
      <c r="U3" s="135"/>
      <c r="V3" s="135"/>
      <c r="W3" s="130" t="s">
        <v>87</v>
      </c>
      <c r="X3" s="135"/>
      <c r="Y3" s="135"/>
      <c r="Z3" s="135"/>
      <c r="AA3" s="135"/>
      <c r="AB3" s="135"/>
      <c r="AC3" s="135"/>
      <c r="AD3" s="135"/>
      <c r="AE3" s="135"/>
      <c r="AF3" s="135"/>
      <c r="AG3" s="135"/>
      <c r="AH3" s="135"/>
      <c r="AI3" s="135"/>
      <c r="AJ3" s="135"/>
      <c r="AK3" s="135"/>
      <c r="AL3" s="135"/>
      <c r="AM3" s="135"/>
      <c r="AN3" s="135"/>
      <c r="AO3" s="130"/>
      <c r="AQ3" s="136"/>
      <c r="AR3" s="286" t="s">
        <v>133</v>
      </c>
      <c r="AS3" s="484"/>
      <c r="AT3" s="484"/>
      <c r="AU3" s="136"/>
      <c r="AV3" s="136"/>
      <c r="AW3" s="288" t="str">
        <f>IF(I2="","",I2)</f>
        <v/>
      </c>
      <c r="AX3" s="289"/>
      <c r="AY3" s="289"/>
      <c r="AZ3" s="289"/>
      <c r="BA3" s="289"/>
      <c r="BB3" s="289"/>
      <c r="BC3" s="289"/>
      <c r="BD3" s="289"/>
      <c r="BE3" s="289"/>
      <c r="BF3" s="289"/>
      <c r="BG3" s="289"/>
      <c r="BH3" s="136"/>
      <c r="BI3" s="136"/>
      <c r="BJ3" s="136"/>
      <c r="BK3" s="136"/>
      <c r="BL3" s="292" t="s">
        <v>5</v>
      </c>
      <c r="BM3" s="292"/>
      <c r="BN3" s="292"/>
      <c r="BO3" s="292"/>
      <c r="BP3" s="292"/>
      <c r="BQ3" s="292"/>
      <c r="BR3" s="285"/>
      <c r="BS3" s="285"/>
      <c r="BT3" s="285"/>
      <c r="BU3" s="285"/>
      <c r="BV3" s="285"/>
      <c r="BW3" s="285"/>
      <c r="BX3" s="285"/>
      <c r="BY3" s="285"/>
      <c r="BZ3" s="285"/>
      <c r="CA3" s="285"/>
      <c r="CB3" s="136"/>
      <c r="CL3" s="4"/>
      <c r="CM3" s="9"/>
      <c r="CN3" s="10" t="s">
        <v>31</v>
      </c>
      <c r="CO3" s="53">
        <f>'Hinweise-allg.Eing.'!G30</f>
        <v>0.35</v>
      </c>
      <c r="CP3" s="11">
        <f>IF(BN5="x",CO3,CO2)</f>
        <v>0.3</v>
      </c>
      <c r="CQ3" s="4"/>
      <c r="CR3" s="4"/>
      <c r="CS3" s="4"/>
      <c r="CT3" s="4"/>
      <c r="CU3" s="4"/>
      <c r="CV3" s="12" t="s">
        <v>32</v>
      </c>
      <c r="CW3" s="13" t="str">
        <f ca="1">CELL("Dateiname")</f>
        <v>Q:\BSSA\Mitarbeiter\Höllinger Ralph\Schulen Allerlei\außerunterrichtliche Veranstaltungen\[__AUV_Reisekostenabrechnung_01012024.xlsx]Workflow Abrechnung AUV</v>
      </c>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93"/>
      <c r="EC3" s="93"/>
      <c r="ED3" s="94"/>
      <c r="EE3" s="91"/>
      <c r="EF3" s="91"/>
    </row>
    <row r="4" spans="1:136" ht="21.95" customHeight="1" x14ac:dyDescent="0.2">
      <c r="A4" s="130"/>
      <c r="B4" s="135"/>
      <c r="C4" s="135"/>
      <c r="D4" s="135"/>
      <c r="E4" s="135"/>
      <c r="F4" s="135"/>
      <c r="G4" s="135"/>
      <c r="H4" s="135"/>
      <c r="I4" s="135"/>
      <c r="J4" s="135"/>
      <c r="K4" s="135"/>
      <c r="L4" s="135"/>
      <c r="M4" s="135"/>
      <c r="N4" s="135"/>
      <c r="O4" s="135"/>
      <c r="P4" s="135"/>
      <c r="Q4" s="135"/>
      <c r="R4" s="135"/>
      <c r="S4" s="135"/>
      <c r="T4" s="135"/>
      <c r="U4" s="135"/>
      <c r="V4" s="138" t="s">
        <v>83</v>
      </c>
      <c r="W4" s="139"/>
      <c r="X4" s="139"/>
      <c r="Y4" s="139"/>
      <c r="Z4" s="139"/>
      <c r="AA4" s="139"/>
      <c r="AB4" s="139"/>
      <c r="AC4" s="139"/>
      <c r="AD4" s="139"/>
      <c r="AE4" s="139"/>
      <c r="AF4" s="139"/>
      <c r="AG4" s="139"/>
      <c r="AH4" s="139"/>
      <c r="AI4" s="139"/>
      <c r="AJ4" s="139"/>
      <c r="AK4" s="139"/>
      <c r="AL4" s="139"/>
      <c r="AM4" s="139"/>
      <c r="AN4" s="140"/>
      <c r="AO4" s="130"/>
      <c r="AQ4" s="136"/>
      <c r="AR4" s="484"/>
      <c r="AS4" s="484"/>
      <c r="AT4" s="484"/>
      <c r="AU4" s="136"/>
      <c r="AV4" s="136"/>
      <c r="AW4" s="289"/>
      <c r="AX4" s="289"/>
      <c r="AY4" s="289"/>
      <c r="AZ4" s="289"/>
      <c r="BA4" s="289"/>
      <c r="BB4" s="289"/>
      <c r="BC4" s="289"/>
      <c r="BD4" s="289"/>
      <c r="BE4" s="289"/>
      <c r="BF4" s="289"/>
      <c r="BG4" s="289"/>
      <c r="BH4" s="136"/>
      <c r="BI4" s="136"/>
      <c r="BJ4" s="136"/>
      <c r="BK4" s="136"/>
      <c r="BL4" s="292" t="s">
        <v>6</v>
      </c>
      <c r="BM4" s="292"/>
      <c r="BN4" s="292"/>
      <c r="BO4" s="292"/>
      <c r="BP4" s="292"/>
      <c r="BQ4" s="292"/>
      <c r="BR4" s="285"/>
      <c r="BS4" s="285"/>
      <c r="BT4" s="285"/>
      <c r="BU4" s="285"/>
      <c r="BV4" s="285"/>
      <c r="BW4" s="285"/>
      <c r="BX4" s="285"/>
      <c r="BY4" s="285"/>
      <c r="BZ4" s="285"/>
      <c r="CA4" s="285"/>
      <c r="CB4" s="136"/>
      <c r="CE4" s="482" t="s">
        <v>151</v>
      </c>
      <c r="CF4" s="483"/>
      <c r="CL4" s="4"/>
      <c r="CM4" s="14" t="s">
        <v>33</v>
      </c>
      <c r="CN4" s="15"/>
      <c r="CO4" s="16"/>
      <c r="CP4" s="54">
        <f>'Hinweise-allg.Eing.'!G32</f>
        <v>0.25</v>
      </c>
      <c r="CQ4" s="4"/>
      <c r="CR4" s="4"/>
      <c r="CS4" s="4"/>
      <c r="CT4" s="4"/>
      <c r="CU4" s="4"/>
      <c r="CV4" s="12" t="s">
        <v>34</v>
      </c>
      <c r="CW4" s="13" t="str">
        <f ca="1">MID(CW3,FIND("[",CW3)+1,FIND("]",CW3)-FIND("[",CW3)-1)</f>
        <v>__AUV_Reisekostenabrechnung_01012024.xlsx</v>
      </c>
      <c r="CX4" s="4"/>
      <c r="CY4" s="4"/>
      <c r="CZ4" s="4"/>
      <c r="DA4" s="4"/>
      <c r="DB4" s="4"/>
      <c r="DC4" s="4"/>
      <c r="DD4" s="4"/>
      <c r="DE4" s="4"/>
      <c r="DF4" s="4"/>
      <c r="DG4" s="4"/>
      <c r="DH4" s="4"/>
      <c r="DI4" s="4"/>
      <c r="DJ4" s="4"/>
      <c r="DK4" s="4"/>
      <c r="DL4" s="4"/>
      <c r="DM4" s="4"/>
      <c r="DN4" s="4"/>
      <c r="DO4" s="4"/>
      <c r="DP4" s="4"/>
      <c r="DQ4" s="4"/>
      <c r="DR4" s="4"/>
      <c r="DS4" s="4"/>
      <c r="DT4" s="4"/>
      <c r="DU4" s="4"/>
      <c r="DV4" s="4"/>
      <c r="DW4" s="4"/>
      <c r="DX4" s="4"/>
      <c r="DY4" s="4"/>
      <c r="DZ4" s="4"/>
      <c r="EA4" s="4"/>
      <c r="EB4" s="93"/>
      <c r="EC4" s="93"/>
      <c r="ED4" s="94"/>
      <c r="EE4" s="91"/>
      <c r="EF4" s="91"/>
    </row>
    <row r="5" spans="1:136" ht="21.95" customHeight="1" x14ac:dyDescent="0.2">
      <c r="A5" s="130"/>
      <c r="B5" s="141" t="s">
        <v>89</v>
      </c>
      <c r="C5" s="142"/>
      <c r="D5" s="142"/>
      <c r="E5" s="142"/>
      <c r="F5" s="142"/>
      <c r="G5" s="142"/>
      <c r="H5" s="142"/>
      <c r="I5" s="142"/>
      <c r="J5" s="142"/>
      <c r="K5" s="142"/>
      <c r="L5" s="142"/>
      <c r="M5" s="142"/>
      <c r="N5" s="142"/>
      <c r="O5" s="142"/>
      <c r="P5" s="142"/>
      <c r="Q5" s="142"/>
      <c r="R5" s="142"/>
      <c r="S5" s="142"/>
      <c r="T5" s="143"/>
      <c r="U5" s="135"/>
      <c r="V5" s="144" t="s">
        <v>77</v>
      </c>
      <c r="W5" s="145"/>
      <c r="X5" s="145"/>
      <c r="Y5" s="146"/>
      <c r="Z5" s="146"/>
      <c r="AA5" s="146"/>
      <c r="AB5" s="146"/>
      <c r="AC5" s="147"/>
      <c r="AD5" s="142"/>
      <c r="AE5" s="142"/>
      <c r="AF5" s="142"/>
      <c r="AG5" s="148" t="s">
        <v>78</v>
      </c>
      <c r="AH5" s="368"/>
      <c r="AI5" s="369"/>
      <c r="AJ5" s="369"/>
      <c r="AK5" s="369"/>
      <c r="AL5" s="369"/>
      <c r="AM5" s="369"/>
      <c r="AN5" s="370"/>
      <c r="AO5" s="130"/>
      <c r="AQ5" s="136"/>
      <c r="AR5" s="286" t="s">
        <v>131</v>
      </c>
      <c r="AS5" s="287"/>
      <c r="AT5" s="287"/>
      <c r="AU5" s="287"/>
      <c r="AV5" s="287"/>
      <c r="AW5" s="290" t="str">
        <f>TEXT(CL21,"TT.MM.JJJJ")&amp;IF(CM21=CL21,""," - "&amp;TEXT(CM21,"TT.MM.JJJJ"))</f>
        <v/>
      </c>
      <c r="AX5" s="291"/>
      <c r="AY5" s="291"/>
      <c r="AZ5" s="291"/>
      <c r="BA5" s="291"/>
      <c r="BB5" s="291"/>
      <c r="BC5" s="291"/>
      <c r="BD5" s="291"/>
      <c r="BE5" s="291"/>
      <c r="BF5" s="291"/>
      <c r="BG5" s="291"/>
      <c r="BH5" s="136"/>
      <c r="BI5" s="136"/>
      <c r="BJ5" s="136"/>
      <c r="BK5" s="136"/>
      <c r="BL5" s="292" t="s">
        <v>7</v>
      </c>
      <c r="BM5" s="292"/>
      <c r="BN5" s="292"/>
      <c r="BO5" s="292"/>
      <c r="BP5" s="292"/>
      <c r="BQ5" s="292"/>
      <c r="BR5" s="285"/>
      <c r="BS5" s="285"/>
      <c r="BT5" s="285"/>
      <c r="BU5" s="285"/>
      <c r="BV5" s="285"/>
      <c r="BW5" s="285"/>
      <c r="BX5" s="285"/>
      <c r="BY5" s="285"/>
      <c r="BZ5" s="285"/>
      <c r="CA5" s="285"/>
      <c r="CB5" s="150"/>
      <c r="CE5" s="308" t="s">
        <v>152</v>
      </c>
      <c r="CF5" s="309"/>
      <c r="CL5" s="4"/>
      <c r="CM5" s="4"/>
      <c r="CN5" s="4"/>
      <c r="CO5" s="4"/>
      <c r="CP5" s="4"/>
      <c r="CQ5" s="4"/>
      <c r="CR5" s="4"/>
      <c r="CS5" s="4"/>
      <c r="CT5" s="4"/>
      <c r="CU5" s="4"/>
      <c r="CV5" s="12" t="s">
        <v>35</v>
      </c>
      <c r="CW5" s="13" t="str">
        <f ca="1">MID(CW3,1,FIND("[",CW3)-2)</f>
        <v>Q:\BSSA\Mitarbeiter\Höllinger Ralph\Schulen Allerlei\außerunterrichtliche Veranstaltungen</v>
      </c>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93"/>
      <c r="EC5" s="93"/>
      <c r="ED5" s="94"/>
      <c r="EE5" s="91"/>
      <c r="EF5" s="91"/>
    </row>
    <row r="6" spans="1:136" ht="21.95" customHeight="1" x14ac:dyDescent="0.2">
      <c r="A6" s="130"/>
      <c r="B6" s="332" t="s">
        <v>90</v>
      </c>
      <c r="C6" s="367"/>
      <c r="D6" s="367"/>
      <c r="E6" s="367"/>
      <c r="F6" s="367"/>
      <c r="G6" s="375"/>
      <c r="H6" s="369"/>
      <c r="I6" s="369"/>
      <c r="J6" s="369"/>
      <c r="K6" s="369"/>
      <c r="L6" s="369"/>
      <c r="M6" s="369"/>
      <c r="N6" s="369"/>
      <c r="O6" s="369"/>
      <c r="P6" s="369"/>
      <c r="Q6" s="369"/>
      <c r="R6" s="369"/>
      <c r="S6" s="369"/>
      <c r="T6" s="370"/>
      <c r="U6" s="135"/>
      <c r="V6" s="321" t="s">
        <v>102</v>
      </c>
      <c r="W6" s="322"/>
      <c r="X6" s="322"/>
      <c r="Y6" s="322"/>
      <c r="Z6" s="322"/>
      <c r="AA6" s="322"/>
      <c r="AB6" s="151"/>
      <c r="AC6" s="318"/>
      <c r="AD6" s="319"/>
      <c r="AE6" s="319"/>
      <c r="AF6" s="319"/>
      <c r="AG6" s="319"/>
      <c r="AH6" s="139"/>
      <c r="AI6" s="320"/>
      <c r="AJ6" s="319"/>
      <c r="AK6" s="319"/>
      <c r="AL6" s="323" t="s">
        <v>95</v>
      </c>
      <c r="AM6" s="324"/>
      <c r="AN6" s="325"/>
      <c r="AO6" s="130"/>
      <c r="AQ6" s="136"/>
      <c r="AR6" s="286" t="s">
        <v>89</v>
      </c>
      <c r="AS6" s="287"/>
      <c r="AT6" s="287"/>
      <c r="AU6" s="287"/>
      <c r="AV6" s="287"/>
      <c r="AW6" s="290" t="str">
        <f>IF(G6="","",G6)</f>
        <v/>
      </c>
      <c r="AX6" s="291"/>
      <c r="AY6" s="291"/>
      <c r="AZ6" s="291"/>
      <c r="BA6" s="291"/>
      <c r="BB6" s="291"/>
      <c r="BC6" s="291"/>
      <c r="BD6" s="291"/>
      <c r="BE6" s="291"/>
      <c r="BF6" s="291"/>
      <c r="BG6" s="291"/>
      <c r="BH6" s="136"/>
      <c r="BI6" s="136"/>
      <c r="BJ6" s="136"/>
      <c r="BK6" s="136"/>
      <c r="BL6" s="292" t="s">
        <v>8</v>
      </c>
      <c r="BM6" s="292"/>
      <c r="BN6" s="292"/>
      <c r="BO6" s="292"/>
      <c r="BP6" s="292"/>
      <c r="BQ6" s="292"/>
      <c r="BR6" s="285"/>
      <c r="BS6" s="285"/>
      <c r="BT6" s="285"/>
      <c r="BU6" s="285"/>
      <c r="BV6" s="285"/>
      <c r="BW6" s="285"/>
      <c r="BX6" s="285"/>
      <c r="BY6" s="285"/>
      <c r="BZ6" s="285"/>
      <c r="CA6" s="285"/>
      <c r="CB6" s="136"/>
      <c r="CE6" s="310"/>
      <c r="CF6" s="309"/>
      <c r="CL6" s="4"/>
      <c r="CM6" s="4"/>
      <c r="CN6" s="4"/>
      <c r="CO6" s="17">
        <v>0.66666666666666663</v>
      </c>
      <c r="CP6" s="4"/>
      <c r="CQ6" s="4"/>
      <c r="CR6" s="4"/>
      <c r="CS6" s="4"/>
      <c r="CT6" s="80">
        <v>1</v>
      </c>
      <c r="CU6" s="18"/>
      <c r="CV6" s="4"/>
      <c r="CW6" s="4"/>
      <c r="CX6" s="4"/>
      <c r="CY6" s="4"/>
      <c r="CZ6" s="4"/>
      <c r="DA6" s="4"/>
      <c r="DB6" s="4"/>
      <c r="DC6" s="4"/>
      <c r="DD6" s="4"/>
      <c r="DE6" s="4"/>
      <c r="DF6" s="4"/>
      <c r="DG6" s="4"/>
      <c r="DH6" s="4"/>
      <c r="DI6" s="4"/>
      <c r="DJ6" s="17"/>
      <c r="DK6" s="17"/>
      <c r="DL6" s="17"/>
      <c r="DM6" s="4"/>
      <c r="DN6" s="18"/>
      <c r="DO6" s="4"/>
      <c r="DP6" s="17"/>
      <c r="DQ6" s="4"/>
      <c r="DR6" s="4"/>
      <c r="DS6" s="4"/>
      <c r="DT6" s="4"/>
      <c r="DU6" s="4"/>
      <c r="DV6" s="4"/>
      <c r="DW6" s="4"/>
      <c r="DX6" s="4"/>
      <c r="DY6" s="4"/>
      <c r="DZ6" s="4"/>
      <c r="EA6" s="4"/>
      <c r="EB6" s="93"/>
      <c r="EC6" s="93"/>
      <c r="ED6" s="94"/>
      <c r="EE6" s="91"/>
      <c r="EF6" s="91"/>
    </row>
    <row r="7" spans="1:136" ht="21.95" customHeight="1" thickBot="1" x14ac:dyDescent="0.25">
      <c r="A7" s="130"/>
      <c r="B7" s="332" t="s">
        <v>88</v>
      </c>
      <c r="C7" s="376"/>
      <c r="D7" s="376"/>
      <c r="E7" s="376"/>
      <c r="F7" s="376"/>
      <c r="G7" s="407"/>
      <c r="H7" s="408"/>
      <c r="I7" s="408"/>
      <c r="J7" s="408"/>
      <c r="K7" s="408"/>
      <c r="L7" s="408"/>
      <c r="M7" s="408"/>
      <c r="N7" s="408"/>
      <c r="O7" s="408"/>
      <c r="P7" s="408"/>
      <c r="Q7" s="408"/>
      <c r="R7" s="408"/>
      <c r="S7" s="408"/>
      <c r="T7" s="409"/>
      <c r="U7" s="135"/>
      <c r="V7" s="321" t="s">
        <v>103</v>
      </c>
      <c r="W7" s="322"/>
      <c r="X7" s="322"/>
      <c r="Y7" s="322"/>
      <c r="Z7" s="322"/>
      <c r="AA7" s="322"/>
      <c r="AB7" s="151"/>
      <c r="AC7" s="318"/>
      <c r="AD7" s="319"/>
      <c r="AE7" s="319"/>
      <c r="AF7" s="319"/>
      <c r="AG7" s="319"/>
      <c r="AH7" s="139"/>
      <c r="AI7" s="320"/>
      <c r="AJ7" s="319"/>
      <c r="AK7" s="319"/>
      <c r="AL7" s="323" t="s">
        <v>95</v>
      </c>
      <c r="AM7" s="324"/>
      <c r="AN7" s="325"/>
      <c r="AO7" s="130"/>
      <c r="AQ7" s="136"/>
      <c r="AR7" s="286" t="s">
        <v>132</v>
      </c>
      <c r="AS7" s="287"/>
      <c r="AT7" s="287"/>
      <c r="AU7" s="287"/>
      <c r="AV7" s="287"/>
      <c r="AW7" s="290" t="str">
        <f>IF(G10="","",G10)</f>
        <v/>
      </c>
      <c r="AX7" s="291"/>
      <c r="AY7" s="291"/>
      <c r="AZ7" s="291"/>
      <c r="BA7" s="291"/>
      <c r="BB7" s="291"/>
      <c r="BC7" s="291"/>
      <c r="BD7" s="291"/>
      <c r="BE7" s="291"/>
      <c r="BF7" s="291"/>
      <c r="BG7" s="291"/>
      <c r="BH7" s="136"/>
      <c r="BI7" s="136"/>
      <c r="BJ7" s="136"/>
      <c r="BK7" s="136"/>
      <c r="BL7" s="292" t="s">
        <v>9</v>
      </c>
      <c r="BM7" s="292"/>
      <c r="BN7" s="292"/>
      <c r="BO7" s="292"/>
      <c r="BP7" s="292"/>
      <c r="BQ7" s="292"/>
      <c r="BR7" s="326">
        <f>BX38</f>
        <v>0</v>
      </c>
      <c r="BS7" s="327"/>
      <c r="BT7" s="327"/>
      <c r="BU7" s="327"/>
      <c r="BV7" s="327"/>
      <c r="BW7" s="327"/>
      <c r="BX7" s="327"/>
      <c r="BY7" s="327"/>
      <c r="BZ7" s="327"/>
      <c r="CA7" s="327"/>
      <c r="CB7" s="136"/>
      <c r="CE7" s="311"/>
      <c r="CF7" s="312"/>
      <c r="CL7" s="4"/>
      <c r="CM7" s="4"/>
      <c r="CN7" s="4"/>
      <c r="CO7" s="17">
        <v>0.33333333333333331</v>
      </c>
      <c r="CP7" s="4"/>
      <c r="CQ7" s="4"/>
      <c r="CR7" s="4"/>
      <c r="CS7" s="4"/>
      <c r="CT7" s="81">
        <v>0.58333333333333337</v>
      </c>
      <c r="CU7" s="4"/>
      <c r="CV7" s="4"/>
      <c r="CW7" s="4"/>
      <c r="CX7" s="4"/>
      <c r="CY7" s="4"/>
      <c r="CZ7" s="4"/>
      <c r="DA7" s="61" t="s">
        <v>119</v>
      </c>
      <c r="DB7" s="87" t="s">
        <v>120</v>
      </c>
      <c r="DC7" s="62" t="s">
        <v>121</v>
      </c>
      <c r="DD7" s="63" t="b">
        <f>IF('Hinweise-allg.Eing.'!DD7="","",'Hinweise-allg.Eing.'!DD7)</f>
        <v>0</v>
      </c>
      <c r="DE7" s="4"/>
      <c r="DF7" s="4"/>
      <c r="DG7" s="4"/>
      <c r="DH7" s="4"/>
      <c r="DI7" s="4"/>
      <c r="DJ7" s="17"/>
      <c r="DK7" s="17"/>
      <c r="DL7" s="17"/>
      <c r="DM7" s="4"/>
      <c r="DN7" s="4"/>
      <c r="DO7" s="4"/>
      <c r="DP7" s="4"/>
      <c r="DQ7" s="19"/>
      <c r="DR7" s="4"/>
      <c r="DS7" s="4"/>
      <c r="DT7" s="4"/>
      <c r="DU7" s="19"/>
      <c r="DV7" s="19"/>
      <c r="DW7" s="19"/>
      <c r="DX7" s="4"/>
      <c r="DY7" s="4"/>
      <c r="DZ7" s="4"/>
      <c r="EA7" s="4"/>
      <c r="EB7" s="93"/>
      <c r="EC7" s="93"/>
      <c r="ED7" s="94"/>
      <c r="EE7" s="95"/>
      <c r="EF7" s="95"/>
    </row>
    <row r="8" spans="1:136" ht="11.1" customHeight="1" thickTop="1" x14ac:dyDescent="0.2">
      <c r="A8" s="130"/>
      <c r="B8" s="383" t="s">
        <v>105</v>
      </c>
      <c r="C8" s="384"/>
      <c r="D8" s="342"/>
      <c r="E8" s="343"/>
      <c r="F8" s="343"/>
      <c r="G8" s="345" t="s">
        <v>104</v>
      </c>
      <c r="H8" s="346"/>
      <c r="I8" s="347"/>
      <c r="J8" s="348"/>
      <c r="K8" s="348"/>
      <c r="L8" s="348"/>
      <c r="M8" s="348"/>
      <c r="N8" s="348"/>
      <c r="O8" s="348"/>
      <c r="P8" s="348"/>
      <c r="Q8" s="348"/>
      <c r="R8" s="348"/>
      <c r="S8" s="348"/>
      <c r="T8" s="349"/>
      <c r="U8" s="135"/>
      <c r="V8" s="420" t="s">
        <v>93</v>
      </c>
      <c r="W8" s="421"/>
      <c r="X8" s="421"/>
      <c r="Y8" s="421"/>
      <c r="Z8" s="421"/>
      <c r="AA8" s="421"/>
      <c r="AB8" s="421"/>
      <c r="AC8" s="421"/>
      <c r="AD8" s="421"/>
      <c r="AE8" s="421"/>
      <c r="AF8" s="421"/>
      <c r="AG8" s="421"/>
      <c r="AH8" s="421"/>
      <c r="AI8" s="152"/>
      <c r="AJ8" s="152"/>
      <c r="AK8" s="152"/>
      <c r="AL8" s="415"/>
      <c r="AM8" s="416"/>
      <c r="AN8" s="417"/>
      <c r="AO8" s="130"/>
      <c r="AQ8" s="136"/>
      <c r="AR8" s="286" t="s">
        <v>92</v>
      </c>
      <c r="AS8" s="287"/>
      <c r="AT8" s="287"/>
      <c r="AU8" s="287"/>
      <c r="AV8" s="287"/>
      <c r="AW8" s="288" t="str">
        <f>IF(G12="","",LEFT(DK11,4)&amp;" "&amp;MID(DK11,5,4)&amp;" "&amp;MID(DK11,9,4)&amp;" "&amp;MID(DK11,13,4)&amp;" "&amp;MID(DK11,17,4)&amp;" "&amp;MID(DK11,21,6))</f>
        <v/>
      </c>
      <c r="AX8" s="289"/>
      <c r="AY8" s="289"/>
      <c r="AZ8" s="289"/>
      <c r="BA8" s="289"/>
      <c r="BB8" s="289"/>
      <c r="BC8" s="289"/>
      <c r="BD8" s="289"/>
      <c r="BE8" s="289"/>
      <c r="BF8" s="289"/>
      <c r="BG8" s="289"/>
      <c r="BH8" s="136"/>
      <c r="BI8" s="136"/>
      <c r="BJ8" s="136"/>
      <c r="BK8" s="136"/>
      <c r="BL8" s="292" t="s">
        <v>10</v>
      </c>
      <c r="BM8" s="292"/>
      <c r="BN8" s="292"/>
      <c r="BO8" s="292"/>
      <c r="BP8" s="292"/>
      <c r="BQ8" s="292"/>
      <c r="BR8" s="285"/>
      <c r="BS8" s="285"/>
      <c r="BT8" s="285"/>
      <c r="BU8" s="285"/>
      <c r="BV8" s="285"/>
      <c r="BW8" s="285"/>
      <c r="BX8" s="285"/>
      <c r="BY8" s="285"/>
      <c r="BZ8" s="285"/>
      <c r="CA8" s="285"/>
      <c r="CB8" s="136"/>
      <c r="CL8" s="69"/>
      <c r="CM8" s="77"/>
      <c r="CN8" s="77" t="s">
        <v>36</v>
      </c>
      <c r="CO8" s="78">
        <f>'Hinweise-allg.Eing.'!E17</f>
        <v>24</v>
      </c>
      <c r="CP8" s="4"/>
      <c r="CQ8" s="4"/>
      <c r="CR8" s="4"/>
      <c r="CS8" s="4"/>
      <c r="CT8" s="81">
        <v>0.33333333333333331</v>
      </c>
      <c r="CU8" s="4"/>
      <c r="CV8" s="4"/>
      <c r="CW8" s="4"/>
      <c r="CX8" s="4"/>
      <c r="CY8" s="4"/>
      <c r="CZ8" s="4"/>
      <c r="DA8" s="64"/>
      <c r="DB8" s="4"/>
      <c r="DC8" s="4" t="s">
        <v>122</v>
      </c>
      <c r="DD8" s="65" t="b">
        <f>IF('Hinweise-allg.Eing.'!DD8="","",'Hinweise-allg.Eing.'!DD8)</f>
        <v>0</v>
      </c>
      <c r="DE8" s="4"/>
      <c r="DF8" s="4"/>
      <c r="DG8" s="4"/>
      <c r="DH8" s="4"/>
      <c r="DI8" s="4"/>
      <c r="DJ8" s="17"/>
      <c r="DK8" s="17"/>
      <c r="DL8" s="17"/>
      <c r="DM8" s="4"/>
      <c r="DN8" s="4"/>
      <c r="DO8" s="4"/>
      <c r="DP8" s="4"/>
      <c r="DQ8" s="19"/>
      <c r="DR8" s="4"/>
      <c r="DS8" s="4"/>
      <c r="DT8" s="4"/>
      <c r="DU8" s="19"/>
      <c r="DV8" s="19"/>
      <c r="DW8" s="19"/>
      <c r="DX8" s="4"/>
      <c r="DY8" s="4"/>
      <c r="DZ8" s="4"/>
      <c r="EA8" s="4"/>
      <c r="EB8" s="93"/>
      <c r="EC8" s="93"/>
      <c r="ED8" s="94"/>
      <c r="EE8" s="95"/>
      <c r="EF8" s="95"/>
    </row>
    <row r="9" spans="1:136" ht="11.1" customHeight="1" x14ac:dyDescent="0.2">
      <c r="A9" s="130"/>
      <c r="B9" s="385"/>
      <c r="C9" s="384"/>
      <c r="D9" s="344"/>
      <c r="E9" s="344"/>
      <c r="F9" s="344"/>
      <c r="G9" s="346"/>
      <c r="H9" s="346"/>
      <c r="I9" s="350"/>
      <c r="J9" s="350"/>
      <c r="K9" s="350"/>
      <c r="L9" s="350"/>
      <c r="M9" s="350"/>
      <c r="N9" s="350"/>
      <c r="O9" s="350"/>
      <c r="P9" s="350"/>
      <c r="Q9" s="350"/>
      <c r="R9" s="350"/>
      <c r="S9" s="350"/>
      <c r="T9" s="351"/>
      <c r="U9" s="135"/>
      <c r="V9" s="410"/>
      <c r="W9" s="339"/>
      <c r="X9" s="339"/>
      <c r="Y9" s="339"/>
      <c r="Z9" s="339"/>
      <c r="AA9" s="339"/>
      <c r="AB9" s="339"/>
      <c r="AC9" s="339"/>
      <c r="AD9" s="339"/>
      <c r="AE9" s="339"/>
      <c r="AF9" s="339"/>
      <c r="AG9" s="339"/>
      <c r="AH9" s="339"/>
      <c r="AI9" s="153"/>
      <c r="AJ9" s="153"/>
      <c r="AK9" s="153"/>
      <c r="AL9" s="418"/>
      <c r="AM9" s="418"/>
      <c r="AN9" s="419"/>
      <c r="AO9" s="130"/>
      <c r="AQ9" s="136"/>
      <c r="AR9" s="287"/>
      <c r="AS9" s="287"/>
      <c r="AT9" s="287"/>
      <c r="AU9" s="287"/>
      <c r="AV9" s="287"/>
      <c r="AW9" s="289"/>
      <c r="AX9" s="289"/>
      <c r="AY9" s="289"/>
      <c r="AZ9" s="289"/>
      <c r="BA9" s="289"/>
      <c r="BB9" s="289"/>
      <c r="BC9" s="289"/>
      <c r="BD9" s="289"/>
      <c r="BE9" s="289"/>
      <c r="BF9" s="289"/>
      <c r="BG9" s="289"/>
      <c r="BH9" s="136"/>
      <c r="BI9" s="136"/>
      <c r="BJ9" s="136"/>
      <c r="BK9" s="136"/>
      <c r="BL9" s="292"/>
      <c r="BM9" s="292"/>
      <c r="BN9" s="292"/>
      <c r="BO9" s="292"/>
      <c r="BP9" s="292"/>
      <c r="BQ9" s="292"/>
      <c r="BR9" s="285"/>
      <c r="BS9" s="285"/>
      <c r="BT9" s="285"/>
      <c r="BU9" s="285"/>
      <c r="BV9" s="285"/>
      <c r="BW9" s="285"/>
      <c r="BX9" s="285"/>
      <c r="BY9" s="285"/>
      <c r="BZ9" s="285"/>
      <c r="CA9" s="285"/>
      <c r="CB9" s="136"/>
      <c r="CL9" s="66"/>
      <c r="CM9" s="79"/>
      <c r="CN9" s="79" t="s">
        <v>114</v>
      </c>
      <c r="CO9" s="68">
        <f>'Hinweise-allg.Eing.'!G17</f>
        <v>16.799999999999997</v>
      </c>
      <c r="CP9" s="4"/>
      <c r="CQ9" s="4"/>
      <c r="CR9" s="4"/>
      <c r="CS9" s="4"/>
      <c r="CT9" s="82">
        <v>0</v>
      </c>
      <c r="CU9" s="4"/>
      <c r="CV9" s="61" t="s">
        <v>110</v>
      </c>
      <c r="CW9" s="62" t="s">
        <v>111</v>
      </c>
      <c r="CX9" s="62"/>
      <c r="CY9" s="63">
        <f>IF('Hinweise-allg.Eing.'!CY9="","",'Hinweise-allg.Eing.'!CY9)</f>
        <v>1</v>
      </c>
      <c r="CZ9" s="4"/>
      <c r="DA9" s="64"/>
      <c r="DB9" s="4"/>
      <c r="DC9" s="4" t="s">
        <v>123</v>
      </c>
      <c r="DD9" s="65" t="b">
        <f>IF('Hinweise-allg.Eing.'!DD9="","",'Hinweise-allg.Eing.'!DD9)</f>
        <v>0</v>
      </c>
      <c r="DE9" s="4"/>
      <c r="DF9" s="4"/>
      <c r="DG9" s="4"/>
      <c r="DH9" s="4"/>
      <c r="DI9" s="4"/>
      <c r="DJ9" s="17"/>
      <c r="DK9" s="17"/>
      <c r="DL9" s="17"/>
      <c r="DM9" s="4"/>
      <c r="DN9" s="4"/>
      <c r="DO9" s="4"/>
      <c r="DP9" s="4"/>
      <c r="DQ9" s="19"/>
      <c r="DR9" s="4"/>
      <c r="DS9" s="4"/>
      <c r="DT9" s="4"/>
      <c r="DU9" s="19"/>
      <c r="DV9" s="19"/>
      <c r="DW9" s="19"/>
      <c r="DX9" s="4"/>
      <c r="DY9" s="4"/>
      <c r="DZ9" s="4"/>
      <c r="EA9" s="4"/>
      <c r="EB9" s="93"/>
      <c r="EC9" s="93"/>
      <c r="ED9" s="94"/>
      <c r="EE9" s="95"/>
      <c r="EF9" s="95"/>
    </row>
    <row r="10" spans="1:136" ht="11.1" customHeight="1" x14ac:dyDescent="0.2">
      <c r="A10" s="130"/>
      <c r="B10" s="332" t="s">
        <v>91</v>
      </c>
      <c r="C10" s="376"/>
      <c r="D10" s="142"/>
      <c r="E10" s="142"/>
      <c r="F10" s="142"/>
      <c r="G10" s="362"/>
      <c r="H10" s="428"/>
      <c r="I10" s="428"/>
      <c r="J10" s="428"/>
      <c r="K10" s="428"/>
      <c r="L10" s="428"/>
      <c r="M10" s="428"/>
      <c r="N10" s="428"/>
      <c r="O10" s="428"/>
      <c r="P10" s="428"/>
      <c r="Q10" s="428"/>
      <c r="R10" s="428"/>
      <c r="S10" s="428"/>
      <c r="T10" s="429"/>
      <c r="U10" s="135"/>
      <c r="V10" s="332" t="s">
        <v>94</v>
      </c>
      <c r="W10" s="376"/>
      <c r="X10" s="376"/>
      <c r="Y10" s="376"/>
      <c r="Z10" s="376"/>
      <c r="AA10" s="376"/>
      <c r="AB10" s="376"/>
      <c r="AC10" s="376"/>
      <c r="AD10" s="376"/>
      <c r="AE10" s="376"/>
      <c r="AF10" s="376"/>
      <c r="AG10" s="142"/>
      <c r="AH10" s="142"/>
      <c r="AI10" s="142"/>
      <c r="AJ10" s="142"/>
      <c r="AK10" s="142"/>
      <c r="AL10" s="411"/>
      <c r="AM10" s="411"/>
      <c r="AN10" s="412"/>
      <c r="AO10" s="130"/>
      <c r="AQ10" s="136"/>
      <c r="AR10" s="137"/>
      <c r="AS10" s="137"/>
      <c r="AT10" s="137"/>
      <c r="AU10" s="137"/>
      <c r="AV10" s="137"/>
      <c r="AW10" s="137"/>
      <c r="AX10" s="137"/>
      <c r="AY10" s="137"/>
      <c r="AZ10" s="137"/>
      <c r="BA10" s="137"/>
      <c r="BB10" s="137"/>
      <c r="BC10" s="137"/>
      <c r="BD10" s="137"/>
      <c r="BE10" s="137"/>
      <c r="BF10" s="137"/>
      <c r="BG10" s="137"/>
      <c r="BH10" s="137"/>
      <c r="BI10" s="136"/>
      <c r="BJ10" s="136"/>
      <c r="BK10" s="136"/>
      <c r="BL10" s="292" t="s">
        <v>11</v>
      </c>
      <c r="BM10" s="292"/>
      <c r="BN10" s="292"/>
      <c r="BO10" s="292"/>
      <c r="BP10" s="292"/>
      <c r="BQ10" s="292"/>
      <c r="BR10" s="285"/>
      <c r="BS10" s="285"/>
      <c r="BT10" s="285"/>
      <c r="BU10" s="285"/>
      <c r="BV10" s="285"/>
      <c r="BW10" s="285"/>
      <c r="BX10" s="285"/>
      <c r="BY10" s="285"/>
      <c r="BZ10" s="285"/>
      <c r="CA10" s="285"/>
      <c r="CB10" s="136"/>
      <c r="CL10" s="4"/>
      <c r="CM10" s="4"/>
      <c r="CN10" s="4"/>
      <c r="CO10" s="4"/>
      <c r="CP10" s="4"/>
      <c r="CQ10" s="4"/>
      <c r="CR10" s="4"/>
      <c r="CS10" s="4"/>
      <c r="CT10" s="39"/>
      <c r="CU10" s="39"/>
      <c r="CV10" s="64"/>
      <c r="CW10" s="4" t="s">
        <v>112</v>
      </c>
      <c r="CX10" s="4"/>
      <c r="CY10" s="65">
        <f>IF('Hinweise-allg.Eing.'!CY10="","",'Hinweise-allg.Eing.'!CY10)</f>
        <v>1</v>
      </c>
      <c r="CZ10" s="4"/>
      <c r="DA10" s="64"/>
      <c r="DB10" s="4"/>
      <c r="DC10" s="4" t="s">
        <v>124</v>
      </c>
      <c r="DD10" s="65" t="b">
        <f>IF('Hinweise-allg.Eing.'!DD10="","",'Hinweise-allg.Eing.'!DD10)</f>
        <v>0</v>
      </c>
      <c r="DE10" s="4"/>
      <c r="DF10" s="4"/>
      <c r="DG10" s="4"/>
      <c r="DH10" s="4"/>
      <c r="DI10" s="4"/>
      <c r="DJ10" s="17"/>
      <c r="DK10" s="17"/>
      <c r="DL10" s="17"/>
      <c r="DM10" s="4"/>
      <c r="DN10" s="4"/>
      <c r="DO10" s="4"/>
      <c r="DP10" s="4"/>
      <c r="DQ10" s="19"/>
      <c r="DR10" s="4"/>
      <c r="DS10" s="4"/>
      <c r="DT10" s="4"/>
      <c r="DU10" s="19"/>
      <c r="DV10" s="19"/>
      <c r="DW10" s="19"/>
      <c r="DX10" s="4"/>
      <c r="DY10" s="4"/>
      <c r="DZ10" s="4"/>
      <c r="EA10" s="4"/>
      <c r="EB10" s="93"/>
      <c r="EC10" s="93"/>
      <c r="ED10" s="94"/>
      <c r="EE10" s="95"/>
      <c r="EF10" s="95"/>
    </row>
    <row r="11" spans="1:136" ht="11.1" customHeight="1" thickBot="1" x14ac:dyDescent="0.25">
      <c r="A11" s="130"/>
      <c r="B11" s="386"/>
      <c r="C11" s="387"/>
      <c r="D11" s="152"/>
      <c r="E11" s="152"/>
      <c r="F11" s="152"/>
      <c r="G11" s="430"/>
      <c r="H11" s="430"/>
      <c r="I11" s="430"/>
      <c r="J11" s="430"/>
      <c r="K11" s="430"/>
      <c r="L11" s="430"/>
      <c r="M11" s="430"/>
      <c r="N11" s="430"/>
      <c r="O11" s="430"/>
      <c r="P11" s="430"/>
      <c r="Q11" s="430"/>
      <c r="R11" s="430"/>
      <c r="S11" s="430"/>
      <c r="T11" s="431"/>
      <c r="U11" s="135"/>
      <c r="V11" s="410"/>
      <c r="W11" s="339"/>
      <c r="X11" s="339"/>
      <c r="Y11" s="339"/>
      <c r="Z11" s="339"/>
      <c r="AA11" s="339"/>
      <c r="AB11" s="339"/>
      <c r="AC11" s="339"/>
      <c r="AD11" s="339"/>
      <c r="AE11" s="339"/>
      <c r="AF11" s="339"/>
      <c r="AG11" s="154"/>
      <c r="AH11" s="155"/>
      <c r="AI11" s="155"/>
      <c r="AJ11" s="155"/>
      <c r="AK11" s="155"/>
      <c r="AL11" s="413"/>
      <c r="AM11" s="413"/>
      <c r="AN11" s="414"/>
      <c r="AO11" s="130"/>
      <c r="AQ11" s="136"/>
      <c r="AR11" s="137"/>
      <c r="AS11" s="137"/>
      <c r="AT11" s="137"/>
      <c r="AU11" s="137"/>
      <c r="AV11" s="137"/>
      <c r="AW11" s="137"/>
      <c r="AX11" s="137"/>
      <c r="AY11" s="137"/>
      <c r="AZ11" s="137"/>
      <c r="BA11" s="137"/>
      <c r="BB11" s="137"/>
      <c r="BC11" s="137"/>
      <c r="BD11" s="137"/>
      <c r="BE11" s="137"/>
      <c r="BF11" s="137"/>
      <c r="BG11" s="137"/>
      <c r="BH11" s="137"/>
      <c r="BI11" s="136"/>
      <c r="BJ11" s="136"/>
      <c r="BK11" s="136"/>
      <c r="BL11" s="292"/>
      <c r="BM11" s="292"/>
      <c r="BN11" s="292"/>
      <c r="BO11" s="292"/>
      <c r="BP11" s="292"/>
      <c r="BQ11" s="292"/>
      <c r="BR11" s="285"/>
      <c r="BS11" s="285"/>
      <c r="BT11" s="285"/>
      <c r="BU11" s="285"/>
      <c r="BV11" s="285"/>
      <c r="BW11" s="285"/>
      <c r="BX11" s="285"/>
      <c r="BY11" s="285"/>
      <c r="BZ11" s="285"/>
      <c r="CA11" s="285"/>
      <c r="CB11" s="136"/>
      <c r="CL11" s="4"/>
      <c r="CM11" s="4"/>
      <c r="CN11" s="4"/>
      <c r="CO11" s="4"/>
      <c r="CP11" s="4"/>
      <c r="CQ11" s="4"/>
      <c r="CR11" s="4"/>
      <c r="CS11" s="4"/>
      <c r="CT11" s="4"/>
      <c r="CU11" s="4"/>
      <c r="CV11" s="64"/>
      <c r="CW11" s="4" t="s">
        <v>1</v>
      </c>
      <c r="CX11" s="4"/>
      <c r="CY11" s="65">
        <f>IF('Hinweise-allg.Eing.'!CY11="","",'Hinweise-allg.Eing.'!CY11)</f>
        <v>1</v>
      </c>
      <c r="CZ11" s="4"/>
      <c r="DA11" s="64"/>
      <c r="DB11" s="4"/>
      <c r="DC11" s="4"/>
      <c r="DD11" s="65"/>
      <c r="DE11" s="4"/>
      <c r="DF11" s="4"/>
      <c r="DG11" s="4"/>
      <c r="DH11" s="4"/>
      <c r="DI11" s="4"/>
      <c r="DJ11" s="236" t="s">
        <v>161</v>
      </c>
      <c r="DK11" s="62" t="str">
        <f>SUBSTITUTE(G12," ","")</f>
        <v/>
      </c>
      <c r="DL11" s="237"/>
      <c r="DM11" s="63"/>
      <c r="DN11" s="244" t="s">
        <v>163</v>
      </c>
      <c r="DO11" s="245"/>
      <c r="DP11" s="243">
        <f>LEN(DK11)</f>
        <v>0</v>
      </c>
      <c r="DQ11" s="19"/>
      <c r="DR11" s="4"/>
      <c r="DS11" s="4"/>
      <c r="DT11" s="4"/>
      <c r="DU11" s="19"/>
      <c r="DV11" s="19"/>
      <c r="DW11" s="19"/>
      <c r="DX11" s="4"/>
      <c r="DY11" s="4"/>
      <c r="DZ11" s="4"/>
      <c r="EA11" s="4"/>
      <c r="EB11" s="93"/>
      <c r="EC11" s="93"/>
      <c r="ED11" s="94"/>
      <c r="EE11" s="95"/>
      <c r="EF11" s="95"/>
    </row>
    <row r="12" spans="1:136" ht="21.95" customHeight="1" thickTop="1" x14ac:dyDescent="0.2">
      <c r="A12" s="130"/>
      <c r="B12" s="338" t="s">
        <v>92</v>
      </c>
      <c r="C12" s="339"/>
      <c r="D12" s="339"/>
      <c r="E12" s="339"/>
      <c r="F12" s="339"/>
      <c r="G12" s="315"/>
      <c r="H12" s="340"/>
      <c r="I12" s="340"/>
      <c r="J12" s="340"/>
      <c r="K12" s="340"/>
      <c r="L12" s="340"/>
      <c r="M12" s="340"/>
      <c r="N12" s="340"/>
      <c r="O12" s="340"/>
      <c r="P12" s="340"/>
      <c r="Q12" s="340"/>
      <c r="R12" s="340"/>
      <c r="S12" s="340"/>
      <c r="T12" s="341"/>
      <c r="U12" s="135"/>
      <c r="V12" s="313" t="s">
        <v>153</v>
      </c>
      <c r="W12" s="314"/>
      <c r="X12" s="314"/>
      <c r="Y12" s="314"/>
      <c r="Z12" s="314"/>
      <c r="AA12" s="314"/>
      <c r="AB12" s="314"/>
      <c r="AC12" s="314"/>
      <c r="AD12" s="314"/>
      <c r="AE12" s="314"/>
      <c r="AF12" s="314"/>
      <c r="AG12" s="315"/>
      <c r="AH12" s="316"/>
      <c r="AI12" s="316"/>
      <c r="AJ12" s="316"/>
      <c r="AK12" s="316"/>
      <c r="AL12" s="316"/>
      <c r="AM12" s="316"/>
      <c r="AN12" s="317"/>
      <c r="AO12" s="130"/>
      <c r="AQ12" s="136"/>
      <c r="AR12" s="137"/>
      <c r="AS12" s="137"/>
      <c r="AT12" s="137"/>
      <c r="AU12" s="137"/>
      <c r="AV12" s="137"/>
      <c r="AW12" s="137"/>
      <c r="AX12" s="137"/>
      <c r="AY12" s="137"/>
      <c r="AZ12" s="137"/>
      <c r="BA12" s="137"/>
      <c r="BB12" s="137"/>
      <c r="BC12" s="137"/>
      <c r="BD12" s="137"/>
      <c r="BE12" s="137"/>
      <c r="BF12" s="137"/>
      <c r="BG12" s="137"/>
      <c r="BH12" s="137"/>
      <c r="BI12" s="136"/>
      <c r="BJ12" s="136"/>
      <c r="BK12" s="136"/>
      <c r="BL12" s="292" t="s">
        <v>12</v>
      </c>
      <c r="BM12" s="292"/>
      <c r="BN12" s="292"/>
      <c r="BO12" s="292"/>
      <c r="BP12" s="292"/>
      <c r="BQ12" s="292"/>
      <c r="BR12" s="285"/>
      <c r="BS12" s="285"/>
      <c r="BT12" s="285"/>
      <c r="BU12" s="285"/>
      <c r="BV12" s="285"/>
      <c r="BW12" s="285"/>
      <c r="BX12" s="285"/>
      <c r="BY12" s="285"/>
      <c r="BZ12" s="285"/>
      <c r="CA12" s="285"/>
      <c r="CB12" s="136"/>
      <c r="CL12" s="4"/>
      <c r="CM12" s="4"/>
      <c r="CN12" s="4"/>
      <c r="CO12" s="4"/>
      <c r="CP12" s="4"/>
      <c r="CQ12" s="4"/>
      <c r="CR12" s="4"/>
      <c r="CS12" s="4"/>
      <c r="CT12" s="4"/>
      <c r="CU12" s="4"/>
      <c r="CV12" s="64"/>
      <c r="CW12" s="4" t="s">
        <v>113</v>
      </c>
      <c r="CX12" s="4"/>
      <c r="CY12" s="65">
        <f>IF('Hinweise-allg.Eing.'!CY12="","",'Hinweise-allg.Eing.'!CY12)</f>
        <v>1</v>
      </c>
      <c r="CZ12" s="4"/>
      <c r="DA12" s="83"/>
      <c r="DB12" s="88" t="s">
        <v>125</v>
      </c>
      <c r="DC12" s="84" t="s">
        <v>127</v>
      </c>
      <c r="DD12" s="65" t="b">
        <f>IF('Hinweise-allg.Eing.'!DD12="","",'Hinweise-allg.Eing.'!DD12)</f>
        <v>0</v>
      </c>
      <c r="DE12" s="4"/>
      <c r="DF12" s="69" t="s">
        <v>130</v>
      </c>
      <c r="DG12" s="63"/>
      <c r="DH12" s="4"/>
      <c r="DI12" s="4"/>
      <c r="DJ12" s="238" t="s">
        <v>160</v>
      </c>
      <c r="DK12" s="4" t="str">
        <f>MID(DK11,13,10)</f>
        <v/>
      </c>
      <c r="DL12" s="17"/>
      <c r="DM12" s="65" t="e">
        <f>DK12*1</f>
        <v>#VALUE!</v>
      </c>
      <c r="DN12" s="4"/>
      <c r="DO12" s="4"/>
      <c r="DP12" s="4"/>
      <c r="DQ12" s="19"/>
      <c r="DR12" s="4"/>
      <c r="DS12" s="4"/>
      <c r="DT12" s="4"/>
      <c r="DU12" s="19"/>
      <c r="DV12" s="19"/>
      <c r="DW12" s="19"/>
      <c r="DX12" s="4"/>
      <c r="DY12" s="4"/>
      <c r="DZ12" s="4"/>
      <c r="EA12" s="4"/>
      <c r="EB12" s="93"/>
      <c r="EC12" s="93"/>
      <c r="ED12" s="94"/>
      <c r="EE12" s="95"/>
      <c r="EF12" s="95"/>
    </row>
    <row r="13" spans="1:136" ht="21.95" customHeight="1" x14ac:dyDescent="0.2">
      <c r="A13" s="130"/>
      <c r="B13" s="135"/>
      <c r="C13" s="135"/>
      <c r="D13" s="135"/>
      <c r="E13" s="135"/>
      <c r="F13" s="135"/>
      <c r="G13" s="395" t="str">
        <f>IF(OR(LEFT(DK11,2)&lt;&gt;"DE",DK11=""),"",IF(OR(DK12="",DK13=""),"IBAN prüfen",IF(AND(DM14=DM15,DP11=22),"","IBAN prüfen !")))</f>
        <v/>
      </c>
      <c r="H13" s="396"/>
      <c r="I13" s="396"/>
      <c r="J13" s="396"/>
      <c r="K13" s="396"/>
      <c r="L13" s="396"/>
      <c r="M13" s="396"/>
      <c r="N13" s="135"/>
      <c r="O13" s="135"/>
      <c r="P13" s="135"/>
      <c r="Q13" s="135"/>
      <c r="R13" s="135"/>
      <c r="S13" s="135"/>
      <c r="T13" s="135"/>
      <c r="U13" s="135"/>
      <c r="V13" s="366" t="str">
        <f>IF(CM20&gt;=CL20,"","Achtung: Rückreise muss später als Anreise liegen !!!")</f>
        <v/>
      </c>
      <c r="W13" s="367"/>
      <c r="X13" s="367"/>
      <c r="Y13" s="367"/>
      <c r="Z13" s="367"/>
      <c r="AA13" s="367"/>
      <c r="AB13" s="367"/>
      <c r="AC13" s="367"/>
      <c r="AD13" s="367"/>
      <c r="AE13" s="367"/>
      <c r="AF13" s="367"/>
      <c r="AG13" s="367"/>
      <c r="AH13" s="367"/>
      <c r="AI13" s="367"/>
      <c r="AJ13" s="367"/>
      <c r="AK13" s="367"/>
      <c r="AL13" s="367"/>
      <c r="AM13" s="367"/>
      <c r="AN13" s="135"/>
      <c r="AO13" s="130"/>
      <c r="AQ13" s="136"/>
      <c r="AR13" s="137"/>
      <c r="AS13" s="137"/>
      <c r="AT13" s="137"/>
      <c r="AU13" s="137"/>
      <c r="AV13" s="137"/>
      <c r="AW13" s="137"/>
      <c r="AX13" s="137"/>
      <c r="AY13" s="137"/>
      <c r="AZ13" s="137"/>
      <c r="BA13" s="137"/>
      <c r="BB13" s="137"/>
      <c r="BC13" s="137"/>
      <c r="BD13" s="137"/>
      <c r="BE13" s="137"/>
      <c r="BF13" s="137"/>
      <c r="BG13" s="137"/>
      <c r="BH13" s="137"/>
      <c r="BI13" s="136"/>
      <c r="BJ13" s="136"/>
      <c r="BK13" s="136"/>
      <c r="BL13" s="136"/>
      <c r="BM13" s="136"/>
      <c r="BN13" s="136"/>
      <c r="BO13" s="136"/>
      <c r="BP13" s="136"/>
      <c r="BQ13" s="136"/>
      <c r="BR13" s="136"/>
      <c r="BS13" s="136"/>
      <c r="BT13" s="136"/>
      <c r="BU13" s="136"/>
      <c r="BV13" s="136"/>
      <c r="BW13" s="136"/>
      <c r="BX13" s="136"/>
      <c r="BY13" s="136"/>
      <c r="BZ13" s="136"/>
      <c r="CA13" s="136"/>
      <c r="CB13" s="136"/>
      <c r="CL13" s="4"/>
      <c r="CM13" s="4"/>
      <c r="CN13" s="4"/>
      <c r="CO13" s="4"/>
      <c r="CP13" s="4"/>
      <c r="CQ13" s="4"/>
      <c r="CR13" s="4"/>
      <c r="CS13" s="4"/>
      <c r="CT13" s="4"/>
      <c r="CU13" s="4"/>
      <c r="CV13" s="64"/>
      <c r="CW13" s="4"/>
      <c r="CX13" s="4"/>
      <c r="CY13" s="65"/>
      <c r="CZ13" s="4"/>
      <c r="DA13" s="64"/>
      <c r="DB13" s="4"/>
      <c r="DC13" s="4" t="s">
        <v>126</v>
      </c>
      <c r="DD13" s="65" t="b">
        <f>IF('Hinweise-allg.Eing.'!DD13="","",'Hinweise-allg.Eing.'!DD13)</f>
        <v>0</v>
      </c>
      <c r="DE13" s="4"/>
      <c r="DF13" s="90">
        <f>CP4</f>
        <v>0.25</v>
      </c>
      <c r="DG13" s="68">
        <f>DF13*100</f>
        <v>25</v>
      </c>
      <c r="DH13" s="4"/>
      <c r="DI13" s="4"/>
      <c r="DJ13" s="238" t="s">
        <v>159</v>
      </c>
      <c r="DK13" s="4" t="str">
        <f>MID(DK11,5,8)</f>
        <v/>
      </c>
      <c r="DL13" s="17"/>
      <c r="DM13" s="65" t="e">
        <f t="shared" ref="DM13:DM14" si="0">DK13*1</f>
        <v>#VALUE!</v>
      </c>
      <c r="DN13" s="4"/>
      <c r="DO13" s="4"/>
      <c r="DP13" s="4"/>
      <c r="DQ13" s="19"/>
      <c r="DR13" s="4"/>
      <c r="DS13" s="4"/>
      <c r="DT13" s="4"/>
      <c r="DU13" s="19"/>
      <c r="DV13" s="19"/>
      <c r="DW13" s="19"/>
      <c r="DX13" s="4"/>
      <c r="DY13" s="4"/>
      <c r="DZ13" s="4"/>
      <c r="EA13" s="4"/>
      <c r="EB13" s="93"/>
      <c r="EC13" s="93"/>
      <c r="ED13" s="94"/>
      <c r="EE13" s="95"/>
      <c r="EF13" s="95"/>
    </row>
    <row r="14" spans="1:136" ht="21.95" customHeight="1" x14ac:dyDescent="0.25">
      <c r="A14" s="130"/>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0"/>
      <c r="AQ14" s="136"/>
      <c r="AR14" s="136"/>
      <c r="AS14" s="136"/>
      <c r="AT14" s="136"/>
      <c r="AU14" s="136"/>
      <c r="AV14" s="136"/>
      <c r="AW14" s="136"/>
      <c r="AX14" s="136"/>
      <c r="AY14" s="136"/>
      <c r="AZ14" s="156"/>
      <c r="BA14" s="156"/>
      <c r="BB14" s="156"/>
      <c r="BC14" s="156"/>
      <c r="BD14" s="156"/>
      <c r="BE14" s="156"/>
      <c r="BF14" s="156"/>
      <c r="BG14" s="156"/>
      <c r="BH14" s="156"/>
      <c r="BI14" s="156"/>
      <c r="BJ14" s="156"/>
      <c r="BK14" s="156"/>
      <c r="BL14" s="392" t="s">
        <v>67</v>
      </c>
      <c r="BM14" s="393"/>
      <c r="BN14" s="393"/>
      <c r="BO14" s="393"/>
      <c r="BP14" s="392" t="s">
        <v>66</v>
      </c>
      <c r="BQ14" s="393"/>
      <c r="BR14" s="393"/>
      <c r="BS14" s="393"/>
      <c r="BT14" s="136"/>
      <c r="BU14" s="136"/>
      <c r="BV14" s="136"/>
      <c r="BW14" s="136"/>
      <c r="BX14" s="136"/>
      <c r="BY14" s="136"/>
      <c r="BZ14" s="136"/>
      <c r="CA14" s="136"/>
      <c r="CB14" s="136"/>
      <c r="CL14" s="4"/>
      <c r="CM14" s="4"/>
      <c r="CN14" s="4"/>
      <c r="CO14" s="4"/>
      <c r="CP14" s="4"/>
      <c r="CQ14" s="4"/>
      <c r="CR14" s="4"/>
      <c r="CS14" s="4"/>
      <c r="CT14" s="4"/>
      <c r="CU14" s="4"/>
      <c r="CV14" s="66"/>
      <c r="CW14" s="67"/>
      <c r="CX14" s="67"/>
      <c r="CY14" s="68"/>
      <c r="CZ14" s="4"/>
      <c r="DA14" s="85"/>
      <c r="DB14" s="86"/>
      <c r="DC14" s="86"/>
      <c r="DD14" s="232"/>
      <c r="DE14" s="4"/>
      <c r="DF14" s="69" t="s">
        <v>129</v>
      </c>
      <c r="DG14" s="63"/>
      <c r="DH14" s="4"/>
      <c r="DI14" s="4"/>
      <c r="DJ14" s="239" t="s">
        <v>158</v>
      </c>
      <c r="DK14" s="67" t="str">
        <f>MID(DK11,3,2)</f>
        <v/>
      </c>
      <c r="DL14" s="240"/>
      <c r="DM14" s="68" t="e">
        <f t="shared" si="0"/>
        <v>#VALUE!</v>
      </c>
      <c r="DN14" s="4"/>
      <c r="DO14" s="4"/>
      <c r="DP14" s="4"/>
      <c r="DQ14" s="19"/>
      <c r="DR14" s="4"/>
      <c r="DS14" s="4"/>
      <c r="DT14" s="4"/>
      <c r="DU14" s="19"/>
      <c r="DV14" s="19"/>
      <c r="DW14" s="19"/>
      <c r="DX14" s="4"/>
      <c r="DY14" s="4"/>
      <c r="DZ14" s="4"/>
      <c r="EA14" s="4"/>
      <c r="EB14" s="93"/>
      <c r="EC14" s="93"/>
      <c r="ED14" s="94"/>
      <c r="EE14" s="95"/>
      <c r="EF14" s="95"/>
    </row>
    <row r="15" spans="1:136" ht="21.95" customHeight="1" x14ac:dyDescent="0.25">
      <c r="A15" s="130"/>
      <c r="B15" s="422" t="s">
        <v>85</v>
      </c>
      <c r="C15" s="423"/>
      <c r="D15" s="423"/>
      <c r="E15" s="423"/>
      <c r="F15" s="423"/>
      <c r="G15" s="423"/>
      <c r="H15" s="423"/>
      <c r="I15" s="423"/>
      <c r="J15" s="423"/>
      <c r="K15" s="423"/>
      <c r="L15" s="423"/>
      <c r="M15" s="423"/>
      <c r="N15" s="423"/>
      <c r="O15" s="423"/>
      <c r="P15" s="423"/>
      <c r="Q15" s="423"/>
      <c r="R15" s="423"/>
      <c r="S15" s="423"/>
      <c r="T15" s="423"/>
      <c r="U15" s="135"/>
      <c r="V15" s="305" t="s">
        <v>79</v>
      </c>
      <c r="W15" s="306"/>
      <c r="X15" s="306"/>
      <c r="Y15" s="306"/>
      <c r="Z15" s="306"/>
      <c r="AA15" s="306"/>
      <c r="AB15" s="306"/>
      <c r="AC15" s="306"/>
      <c r="AD15" s="306"/>
      <c r="AE15" s="306"/>
      <c r="AF15" s="306"/>
      <c r="AG15" s="306"/>
      <c r="AH15" s="306"/>
      <c r="AI15" s="306"/>
      <c r="AJ15" s="306"/>
      <c r="AK15" s="306"/>
      <c r="AL15" s="306"/>
      <c r="AM15" s="306"/>
      <c r="AN15" s="307"/>
      <c r="AO15" s="130"/>
      <c r="AQ15" s="136"/>
      <c r="AR15" s="466" t="s">
        <v>116</v>
      </c>
      <c r="AS15" s="467"/>
      <c r="AT15" s="467"/>
      <c r="AU15" s="467"/>
      <c r="AV15" s="467"/>
      <c r="AW15" s="467"/>
      <c r="AX15" s="467"/>
      <c r="AY15" s="467"/>
      <c r="AZ15" s="390" t="s">
        <v>68</v>
      </c>
      <c r="BA15" s="391"/>
      <c r="BB15" s="391"/>
      <c r="BC15" s="391"/>
      <c r="BD15" s="390" t="s">
        <v>55</v>
      </c>
      <c r="BE15" s="391"/>
      <c r="BF15" s="390" t="s">
        <v>56</v>
      </c>
      <c r="BG15" s="391"/>
      <c r="BH15" s="390" t="s">
        <v>57</v>
      </c>
      <c r="BI15" s="391"/>
      <c r="BJ15" s="156"/>
      <c r="BK15" s="156"/>
      <c r="BL15" s="394"/>
      <c r="BM15" s="394"/>
      <c r="BN15" s="394"/>
      <c r="BO15" s="394"/>
      <c r="BP15" s="394"/>
      <c r="BQ15" s="394"/>
      <c r="BR15" s="394"/>
      <c r="BS15" s="394"/>
      <c r="BT15" s="136"/>
      <c r="BU15" s="136"/>
      <c r="BV15" s="136"/>
      <c r="BW15" s="136"/>
      <c r="BX15" s="136"/>
      <c r="BY15" s="136"/>
      <c r="BZ15" s="136"/>
      <c r="CA15" s="136"/>
      <c r="CB15" s="136"/>
      <c r="CL15" s="4"/>
      <c r="CM15" s="4"/>
      <c r="CN15" s="4"/>
      <c r="CO15" s="4"/>
      <c r="CP15" s="4"/>
      <c r="CQ15" s="4"/>
      <c r="CR15" s="4"/>
      <c r="CS15" s="4"/>
      <c r="CT15" s="4"/>
      <c r="CU15" s="4"/>
      <c r="CV15" s="4"/>
      <c r="CW15" s="4"/>
      <c r="CX15" s="4"/>
      <c r="CY15" s="4"/>
      <c r="CZ15" s="4"/>
      <c r="DA15" s="66"/>
      <c r="DB15" s="89" t="s">
        <v>128</v>
      </c>
      <c r="DC15" s="67"/>
      <c r="DD15" s="233" t="b">
        <f>IF('Hinweise-allg.Eing.'!DD15="","",'Hinweise-allg.Eing.'!DD15)</f>
        <v>0</v>
      </c>
      <c r="DE15" s="4"/>
      <c r="DF15" s="66">
        <f>IF(DD15=TRUE,CO3,CO2)</f>
        <v>0.3</v>
      </c>
      <c r="DG15" s="68">
        <f>DF15*100</f>
        <v>30</v>
      </c>
      <c r="DH15" s="4"/>
      <c r="DI15" s="4"/>
      <c r="DJ15" s="241" t="s">
        <v>162</v>
      </c>
      <c r="DK15" s="242"/>
      <c r="DL15" s="242"/>
      <c r="DM15" s="243" t="e">
        <f>98-MOD((62*(1+MOD(DM13,97))+27*MOD(DM12,97)),97)</f>
        <v>#VALUE!</v>
      </c>
      <c r="DN15" s="4"/>
      <c r="DO15" s="4"/>
      <c r="DP15" s="4"/>
      <c r="DQ15" s="19"/>
      <c r="DR15" s="4"/>
      <c r="DS15" s="4"/>
      <c r="DT15" s="4"/>
      <c r="DU15" s="19"/>
      <c r="DV15" s="19"/>
      <c r="DW15" s="19"/>
      <c r="DX15" s="4"/>
      <c r="DY15" s="4"/>
      <c r="DZ15" s="4"/>
      <c r="EA15" s="4"/>
      <c r="EB15" s="93"/>
      <c r="EC15" s="93"/>
      <c r="ED15" s="94"/>
      <c r="EE15" s="95"/>
      <c r="EF15" s="95"/>
    </row>
    <row r="16" spans="1:136" ht="21.95" customHeight="1" thickBot="1" x14ac:dyDescent="0.25">
      <c r="A16" s="130"/>
      <c r="B16" s="152"/>
      <c r="C16" s="152"/>
      <c r="D16" s="424"/>
      <c r="E16" s="425"/>
      <c r="F16" s="425"/>
      <c r="G16" s="425"/>
      <c r="H16" s="425"/>
      <c r="I16" s="425"/>
      <c r="J16" s="425"/>
      <c r="K16" s="425"/>
      <c r="L16" s="425"/>
      <c r="M16" s="152"/>
      <c r="N16" s="152"/>
      <c r="O16" s="152"/>
      <c r="P16" s="152"/>
      <c r="Q16" s="152"/>
      <c r="R16" s="152"/>
      <c r="S16" s="152"/>
      <c r="T16" s="157"/>
      <c r="U16" s="135"/>
      <c r="V16" s="432"/>
      <c r="W16" s="433"/>
      <c r="X16" s="433"/>
      <c r="Y16" s="433"/>
      <c r="Z16" s="433"/>
      <c r="AA16" s="433"/>
      <c r="AB16" s="433"/>
      <c r="AC16" s="433"/>
      <c r="AD16" s="433"/>
      <c r="AE16" s="433"/>
      <c r="AF16" s="433"/>
      <c r="AG16" s="433"/>
      <c r="AH16" s="433"/>
      <c r="AI16" s="433"/>
      <c r="AJ16" s="433"/>
      <c r="AK16" s="433"/>
      <c r="AL16" s="433"/>
      <c r="AM16" s="433"/>
      <c r="AN16" s="434"/>
      <c r="AO16" s="130"/>
      <c r="AQ16" s="136"/>
      <c r="AR16" s="468"/>
      <c r="AS16" s="468"/>
      <c r="AT16" s="468"/>
      <c r="AU16" s="468"/>
      <c r="AV16" s="468"/>
      <c r="AW16" s="468"/>
      <c r="AX16" s="468"/>
      <c r="AY16" s="468"/>
      <c r="AZ16" s="439" t="str">
        <f>IF(CS21=0,"",CS21)</f>
        <v/>
      </c>
      <c r="BA16" s="439"/>
      <c r="BB16" s="439"/>
      <c r="BC16" s="439"/>
      <c r="BD16" s="440" t="str">
        <f>IF(CX34=0,"",CX34)</f>
        <v/>
      </c>
      <c r="BE16" s="440"/>
      <c r="BF16" s="440" t="str">
        <f>IF(CY34=0,"",CY34)</f>
        <v/>
      </c>
      <c r="BG16" s="440"/>
      <c r="BH16" s="440" t="str">
        <f>IF(CZ34=0,"",CZ34)</f>
        <v/>
      </c>
      <c r="BI16" s="440"/>
      <c r="BJ16" s="149"/>
      <c r="BK16" s="149"/>
      <c r="BL16" s="388" t="str">
        <f>IF(CW21=0,"",CW21)</f>
        <v/>
      </c>
      <c r="BM16" s="388"/>
      <c r="BN16" s="388"/>
      <c r="BO16" s="388"/>
      <c r="BP16" s="388" t="str">
        <f>IF(CW29=0,"",CW29)</f>
        <v/>
      </c>
      <c r="BQ16" s="388"/>
      <c r="BR16" s="388"/>
      <c r="BS16" s="388"/>
      <c r="BT16" s="136"/>
      <c r="BU16" s="136"/>
      <c r="BV16" s="136"/>
      <c r="BW16" s="458" t="str">
        <f>IF(CM20&gt;=CL20,"","Achtung: Rückreise liegt früher als Anreise !!!")</f>
        <v/>
      </c>
      <c r="BX16" s="459"/>
      <c r="BY16" s="459"/>
      <c r="BZ16" s="459"/>
      <c r="CA16" s="459"/>
      <c r="CB16" s="136"/>
      <c r="CL16" s="4"/>
      <c r="CM16" s="4"/>
      <c r="CN16" s="4"/>
      <c r="CO16" s="4"/>
      <c r="CP16" s="4"/>
      <c r="CQ16" s="4"/>
      <c r="CR16" s="4"/>
      <c r="CS16" s="4"/>
      <c r="CT16" s="4"/>
      <c r="CU16" s="4"/>
      <c r="CV16" s="4"/>
      <c r="CW16" s="4"/>
      <c r="CX16" s="4"/>
      <c r="CY16" s="4"/>
      <c r="CZ16" s="4"/>
      <c r="DA16" s="4"/>
      <c r="DB16" s="4"/>
      <c r="DC16" s="4"/>
      <c r="DD16" s="4"/>
      <c r="DE16" s="4"/>
      <c r="DF16" s="4"/>
      <c r="DG16" s="4"/>
      <c r="DH16" s="4"/>
      <c r="DI16" s="4"/>
      <c r="DJ16" s="17"/>
      <c r="DK16" s="17"/>
      <c r="DL16" s="17"/>
      <c r="DM16" s="4"/>
      <c r="DN16" s="4"/>
      <c r="DO16" s="4"/>
      <c r="DP16" s="4"/>
      <c r="DQ16" s="19"/>
      <c r="DR16" s="4"/>
      <c r="DS16" s="4"/>
      <c r="DT16" s="4"/>
      <c r="DU16" s="19"/>
      <c r="DV16" s="19"/>
      <c r="DW16" s="19"/>
      <c r="DX16" s="4"/>
      <c r="DY16" s="4"/>
      <c r="DZ16" s="4"/>
      <c r="EA16" s="4"/>
      <c r="EB16" s="93"/>
      <c r="EC16" s="93"/>
      <c r="ED16" s="94"/>
      <c r="EE16" s="95"/>
      <c r="EF16" s="95"/>
    </row>
    <row r="17" spans="1:136" ht="11.1" customHeight="1" x14ac:dyDescent="0.2">
      <c r="A17" s="130"/>
      <c r="B17" s="152"/>
      <c r="C17" s="152"/>
      <c r="D17" s="152"/>
      <c r="E17" s="152"/>
      <c r="F17" s="152"/>
      <c r="G17" s="152"/>
      <c r="H17" s="152"/>
      <c r="I17" s="152"/>
      <c r="J17" s="152"/>
      <c r="K17" s="152"/>
      <c r="L17" s="152"/>
      <c r="M17" s="152"/>
      <c r="N17" s="152"/>
      <c r="O17" s="152"/>
      <c r="P17" s="152"/>
      <c r="Q17" s="152"/>
      <c r="R17" s="152"/>
      <c r="S17" s="152"/>
      <c r="T17" s="152"/>
      <c r="U17" s="135"/>
      <c r="V17" s="435"/>
      <c r="W17" s="403"/>
      <c r="X17" s="403"/>
      <c r="Y17" s="403"/>
      <c r="Z17" s="403"/>
      <c r="AA17" s="403"/>
      <c r="AB17" s="403"/>
      <c r="AC17" s="403"/>
      <c r="AD17" s="403"/>
      <c r="AE17" s="403"/>
      <c r="AF17" s="403"/>
      <c r="AG17" s="403"/>
      <c r="AH17" s="403"/>
      <c r="AI17" s="403"/>
      <c r="AJ17" s="403"/>
      <c r="AK17" s="403"/>
      <c r="AL17" s="403"/>
      <c r="AM17" s="403"/>
      <c r="AN17" s="436"/>
      <c r="AO17" s="130"/>
      <c r="AQ17" s="136"/>
      <c r="AR17" s="487" t="s">
        <v>63</v>
      </c>
      <c r="AS17" s="488"/>
      <c r="AT17" s="488"/>
      <c r="AU17" s="488"/>
      <c r="AV17" s="488"/>
      <c r="AW17" s="488"/>
      <c r="AX17" s="488"/>
      <c r="AY17" s="488"/>
      <c r="AZ17" s="493" t="str">
        <f>IF(CT21=0,"",CT21)</f>
        <v/>
      </c>
      <c r="BA17" s="493"/>
      <c r="BB17" s="493"/>
      <c r="BC17" s="493"/>
      <c r="BD17" s="494" t="str">
        <f>IF(CX35=0,"",CX35)</f>
        <v/>
      </c>
      <c r="BE17" s="494"/>
      <c r="BF17" s="494" t="str">
        <f>IF(CY35=0,"",CY35)</f>
        <v/>
      </c>
      <c r="BG17" s="494"/>
      <c r="BH17" s="494" t="str">
        <f>IF(CZ35=0,"",CZ35)</f>
        <v/>
      </c>
      <c r="BI17" s="494"/>
      <c r="BJ17" s="149"/>
      <c r="BK17" s="149"/>
      <c r="BL17" s="478" t="str">
        <f>IF(CX21=0,"",CX21)</f>
        <v/>
      </c>
      <c r="BM17" s="478"/>
      <c r="BN17" s="478"/>
      <c r="BO17" s="478"/>
      <c r="BP17" s="478" t="str">
        <f>IF(CX29=0,"",CX29)</f>
        <v/>
      </c>
      <c r="BQ17" s="478"/>
      <c r="BR17" s="478"/>
      <c r="BS17" s="478"/>
      <c r="BT17" s="136"/>
      <c r="BU17" s="136"/>
      <c r="BV17" s="136"/>
      <c r="BW17" s="459"/>
      <c r="BX17" s="459"/>
      <c r="BY17" s="459"/>
      <c r="BZ17" s="459"/>
      <c r="CA17" s="459"/>
      <c r="CB17" s="136"/>
      <c r="CL17" s="4"/>
      <c r="CM17" s="4"/>
      <c r="CN17" s="8" t="s">
        <v>37</v>
      </c>
      <c r="CO17" s="472" t="s">
        <v>38</v>
      </c>
      <c r="CP17" s="4"/>
      <c r="CQ17" s="4"/>
      <c r="CR17" s="4"/>
      <c r="CS17" s="20" t="s">
        <v>39</v>
      </c>
      <c r="CT17" s="21" t="s">
        <v>40</v>
      </c>
      <c r="CU17" s="4" t="s">
        <v>41</v>
      </c>
      <c r="CV17" s="4" t="s">
        <v>42</v>
      </c>
      <c r="CW17" s="377" t="s">
        <v>43</v>
      </c>
      <c r="CX17" s="378"/>
      <c r="CY17" s="378"/>
      <c r="CZ17" s="379"/>
      <c r="DA17" s="377" t="s">
        <v>44</v>
      </c>
      <c r="DB17" s="378"/>
      <c r="DC17" s="378"/>
      <c r="DD17" s="378"/>
      <c r="DE17" s="378"/>
      <c r="DF17" s="378"/>
      <c r="DG17" s="378"/>
      <c r="DH17" s="378"/>
      <c r="DI17" s="378"/>
      <c r="DJ17" s="378"/>
      <c r="DK17" s="378"/>
      <c r="DL17" s="378"/>
      <c r="DM17" s="379"/>
      <c r="DN17" s="380" t="s">
        <v>45</v>
      </c>
      <c r="DO17" s="381"/>
      <c r="DP17" s="381"/>
      <c r="DQ17" s="381"/>
      <c r="DR17" s="381"/>
      <c r="DS17" s="381"/>
      <c r="DT17" s="381"/>
      <c r="DU17" s="381"/>
      <c r="DV17" s="381"/>
      <c r="DW17" s="381"/>
      <c r="DX17" s="381"/>
      <c r="DY17" s="382"/>
      <c r="DZ17" s="4"/>
      <c r="EA17" s="4"/>
      <c r="EB17" s="93"/>
      <c r="EC17" s="93"/>
      <c r="ED17" s="94"/>
      <c r="EE17" s="95"/>
      <c r="EF17" s="95"/>
    </row>
    <row r="18" spans="1:136" ht="11.1" customHeight="1" x14ac:dyDescent="0.2">
      <c r="A18" s="130"/>
      <c r="B18" s="152"/>
      <c r="C18" s="152"/>
      <c r="D18" s="424" t="s">
        <v>96</v>
      </c>
      <c r="E18" s="425"/>
      <c r="F18" s="425"/>
      <c r="G18" s="425"/>
      <c r="H18" s="425"/>
      <c r="I18" s="425"/>
      <c r="J18" s="425"/>
      <c r="K18" s="425"/>
      <c r="L18" s="425"/>
      <c r="M18" s="425"/>
      <c r="N18" s="373"/>
      <c r="O18" s="374"/>
      <c r="P18" s="374"/>
      <c r="Q18" s="374"/>
      <c r="R18" s="374"/>
      <c r="S18" s="374"/>
      <c r="T18" s="426" t="s">
        <v>0</v>
      </c>
      <c r="U18" s="135"/>
      <c r="V18" s="404" t="s">
        <v>167</v>
      </c>
      <c r="W18" s="405"/>
      <c r="X18" s="405"/>
      <c r="Y18" s="405"/>
      <c r="Z18" s="405"/>
      <c r="AA18" s="405"/>
      <c r="AB18" s="405"/>
      <c r="AC18" s="405"/>
      <c r="AD18" s="405"/>
      <c r="AE18" s="405"/>
      <c r="AF18" s="405"/>
      <c r="AG18" s="405"/>
      <c r="AH18" s="405"/>
      <c r="AI18" s="405"/>
      <c r="AJ18" s="405"/>
      <c r="AK18" s="405"/>
      <c r="AL18" s="405"/>
      <c r="AM18" s="405"/>
      <c r="AN18" s="406"/>
      <c r="AO18" s="130"/>
      <c r="AQ18" s="136"/>
      <c r="AR18" s="488"/>
      <c r="AS18" s="488"/>
      <c r="AT18" s="488"/>
      <c r="AU18" s="488"/>
      <c r="AV18" s="488"/>
      <c r="AW18" s="488"/>
      <c r="AX18" s="488"/>
      <c r="AY18" s="488"/>
      <c r="AZ18" s="481"/>
      <c r="BA18" s="481"/>
      <c r="BB18" s="481"/>
      <c r="BC18" s="481"/>
      <c r="BD18" s="449"/>
      <c r="BE18" s="449"/>
      <c r="BF18" s="449"/>
      <c r="BG18" s="449"/>
      <c r="BH18" s="449"/>
      <c r="BI18" s="449"/>
      <c r="BJ18" s="149"/>
      <c r="BK18" s="149"/>
      <c r="BL18" s="479"/>
      <c r="BM18" s="479"/>
      <c r="BN18" s="479"/>
      <c r="BO18" s="479"/>
      <c r="BP18" s="479"/>
      <c r="BQ18" s="479"/>
      <c r="BR18" s="479"/>
      <c r="BS18" s="479"/>
      <c r="BT18" s="136"/>
      <c r="BU18" s="136"/>
      <c r="BV18" s="136"/>
      <c r="BW18" s="459"/>
      <c r="BX18" s="459"/>
      <c r="BY18" s="459"/>
      <c r="BZ18" s="459"/>
      <c r="CA18" s="459"/>
      <c r="CB18" s="136"/>
      <c r="CL18" s="22" t="s">
        <v>46</v>
      </c>
      <c r="CM18" s="22" t="s">
        <v>47</v>
      </c>
      <c r="CN18" s="8" t="s">
        <v>48</v>
      </c>
      <c r="CO18" s="473"/>
      <c r="CP18" s="19" t="s">
        <v>49</v>
      </c>
      <c r="CQ18" s="19" t="s">
        <v>50</v>
      </c>
      <c r="CR18" s="4"/>
      <c r="CS18" s="20"/>
      <c r="CT18" s="21"/>
      <c r="CU18" s="4" t="s">
        <v>51</v>
      </c>
      <c r="CV18" s="4"/>
      <c r="CW18" s="23" t="s">
        <v>49</v>
      </c>
      <c r="CX18" s="4" t="s">
        <v>52</v>
      </c>
      <c r="CY18" s="4" t="s">
        <v>53</v>
      </c>
      <c r="CZ18" s="24" t="s">
        <v>54</v>
      </c>
      <c r="DA18" s="25" t="s">
        <v>49</v>
      </c>
      <c r="DB18" s="19" t="s">
        <v>49</v>
      </c>
      <c r="DC18" s="19" t="s">
        <v>49</v>
      </c>
      <c r="DD18" s="23" t="s">
        <v>52</v>
      </c>
      <c r="DE18" s="4" t="s">
        <v>52</v>
      </c>
      <c r="DF18" s="24" t="s">
        <v>52</v>
      </c>
      <c r="DG18" s="4" t="s">
        <v>53</v>
      </c>
      <c r="DH18" s="4" t="s">
        <v>53</v>
      </c>
      <c r="DI18" s="4" t="s">
        <v>53</v>
      </c>
      <c r="DJ18" s="26"/>
      <c r="DK18" s="4" t="s">
        <v>54</v>
      </c>
      <c r="DL18" s="4" t="s">
        <v>54</v>
      </c>
      <c r="DM18" s="24" t="s">
        <v>54</v>
      </c>
      <c r="DN18" s="25" t="s">
        <v>49</v>
      </c>
      <c r="DO18" s="19" t="s">
        <v>49</v>
      </c>
      <c r="DP18" s="19" t="s">
        <v>49</v>
      </c>
      <c r="DQ18" s="23" t="s">
        <v>52</v>
      </c>
      <c r="DR18" s="4" t="s">
        <v>52</v>
      </c>
      <c r="DS18" s="24" t="s">
        <v>52</v>
      </c>
      <c r="DT18" s="4" t="s">
        <v>53</v>
      </c>
      <c r="DU18" s="4" t="s">
        <v>53</v>
      </c>
      <c r="DV18" s="4" t="s">
        <v>53</v>
      </c>
      <c r="DW18" s="23" t="s">
        <v>54</v>
      </c>
      <c r="DX18" s="4" t="s">
        <v>54</v>
      </c>
      <c r="DY18" s="24" t="s">
        <v>54</v>
      </c>
      <c r="DZ18" s="4"/>
      <c r="EA18" s="4"/>
      <c r="EB18" s="93"/>
      <c r="EC18" s="93"/>
      <c r="ED18" s="94"/>
      <c r="EE18" s="95"/>
      <c r="EF18" s="95"/>
    </row>
    <row r="19" spans="1:136" ht="11.1" customHeight="1" x14ac:dyDescent="0.2">
      <c r="A19" s="130"/>
      <c r="B19" s="152"/>
      <c r="C19" s="152"/>
      <c r="D19" s="425"/>
      <c r="E19" s="425"/>
      <c r="F19" s="425"/>
      <c r="G19" s="425"/>
      <c r="H19" s="425"/>
      <c r="I19" s="425"/>
      <c r="J19" s="425"/>
      <c r="K19" s="425"/>
      <c r="L19" s="425"/>
      <c r="M19" s="425"/>
      <c r="N19" s="374"/>
      <c r="O19" s="374"/>
      <c r="P19" s="374"/>
      <c r="Q19" s="374"/>
      <c r="R19" s="374"/>
      <c r="S19" s="374"/>
      <c r="T19" s="427"/>
      <c r="U19" s="135"/>
      <c r="V19" s="247"/>
      <c r="W19" s="248"/>
      <c r="X19" s="248"/>
      <c r="Y19" s="401" t="s">
        <v>24</v>
      </c>
      <c r="Z19" s="402"/>
      <c r="AA19" s="402"/>
      <c r="AB19" s="251"/>
      <c r="AC19" s="248"/>
      <c r="AD19" s="248"/>
      <c r="AE19" s="401" t="s">
        <v>100</v>
      </c>
      <c r="AF19" s="402"/>
      <c r="AG19" s="402"/>
      <c r="AH19" s="251"/>
      <c r="AI19" s="248"/>
      <c r="AJ19" s="248"/>
      <c r="AK19" s="401" t="s">
        <v>166</v>
      </c>
      <c r="AL19" s="402"/>
      <c r="AM19" s="402"/>
      <c r="AN19" s="252"/>
      <c r="AO19" s="130"/>
      <c r="AQ19" s="136"/>
      <c r="AR19" s="487" t="s">
        <v>64</v>
      </c>
      <c r="AS19" s="488"/>
      <c r="AT19" s="488"/>
      <c r="AU19" s="488"/>
      <c r="AV19" s="488"/>
      <c r="AW19" s="488"/>
      <c r="AX19" s="488"/>
      <c r="AY19" s="488"/>
      <c r="AZ19" s="480" t="str">
        <f>IF(CU21=0,"",CU21&amp;" x 24h")</f>
        <v/>
      </c>
      <c r="BA19" s="480"/>
      <c r="BB19" s="480"/>
      <c r="BC19" s="480"/>
      <c r="BD19" s="448" t="str">
        <f>IF(CX36=0,"",CX36)</f>
        <v/>
      </c>
      <c r="BE19" s="448"/>
      <c r="BF19" s="448" t="str">
        <f>IF(CY36=0,"",CY36)</f>
        <v/>
      </c>
      <c r="BG19" s="448"/>
      <c r="BH19" s="448" t="str">
        <f>IF(CZ36=0,"",CZ36)</f>
        <v/>
      </c>
      <c r="BI19" s="448"/>
      <c r="BJ19" s="149"/>
      <c r="BK19" s="149"/>
      <c r="BL19" s="388" t="str">
        <f>IF(CY21=0,"",CY21)</f>
        <v/>
      </c>
      <c r="BM19" s="388"/>
      <c r="BN19" s="388"/>
      <c r="BO19" s="388"/>
      <c r="BP19" s="388" t="str">
        <f>IF(CY29=0,"",CY29)</f>
        <v/>
      </c>
      <c r="BQ19" s="388"/>
      <c r="BR19" s="388"/>
      <c r="BS19" s="388"/>
      <c r="BT19" s="136"/>
      <c r="BU19" s="136"/>
      <c r="BV19" s="136"/>
      <c r="BW19" s="459"/>
      <c r="BX19" s="459"/>
      <c r="BY19" s="459"/>
      <c r="BZ19" s="459"/>
      <c r="CA19" s="459"/>
      <c r="CB19" s="136"/>
      <c r="CL19" s="4"/>
      <c r="CM19" s="4"/>
      <c r="CN19" s="8"/>
      <c r="CO19" s="473"/>
      <c r="CP19" s="4"/>
      <c r="CQ19" s="4"/>
      <c r="CR19" s="4"/>
      <c r="CS19" s="4"/>
      <c r="CT19" s="4"/>
      <c r="CU19" s="4"/>
      <c r="CV19" s="4"/>
      <c r="CW19" s="23"/>
      <c r="CX19" s="4"/>
      <c r="CY19" s="4" t="s">
        <v>51</v>
      </c>
      <c r="CZ19" s="24"/>
      <c r="DA19" s="25" t="s">
        <v>55</v>
      </c>
      <c r="DB19" s="19" t="s">
        <v>56</v>
      </c>
      <c r="DC19" s="19" t="s">
        <v>57</v>
      </c>
      <c r="DD19" s="25" t="s">
        <v>55</v>
      </c>
      <c r="DE19" s="19" t="s">
        <v>56</v>
      </c>
      <c r="DF19" s="27" t="s">
        <v>57</v>
      </c>
      <c r="DG19" s="19" t="s">
        <v>55</v>
      </c>
      <c r="DH19" s="19" t="s">
        <v>56</v>
      </c>
      <c r="DI19" s="19" t="s">
        <v>57</v>
      </c>
      <c r="DJ19" s="26"/>
      <c r="DK19" s="19" t="s">
        <v>55</v>
      </c>
      <c r="DL19" s="19" t="s">
        <v>56</v>
      </c>
      <c r="DM19" s="27" t="s">
        <v>57</v>
      </c>
      <c r="DN19" s="23" t="s">
        <v>55</v>
      </c>
      <c r="DO19" s="4" t="s">
        <v>56</v>
      </c>
      <c r="DP19" s="4" t="s">
        <v>57</v>
      </c>
      <c r="DQ19" s="25" t="s">
        <v>55</v>
      </c>
      <c r="DR19" s="19" t="s">
        <v>56</v>
      </c>
      <c r="DS19" s="27" t="s">
        <v>57</v>
      </c>
      <c r="DT19" s="19" t="s">
        <v>55</v>
      </c>
      <c r="DU19" s="19" t="s">
        <v>56</v>
      </c>
      <c r="DV19" s="19" t="s">
        <v>57</v>
      </c>
      <c r="DW19" s="25" t="s">
        <v>55</v>
      </c>
      <c r="DX19" s="19" t="s">
        <v>56</v>
      </c>
      <c r="DY19" s="27" t="s">
        <v>57</v>
      </c>
      <c r="DZ19" s="4"/>
      <c r="EA19" s="4"/>
      <c r="EB19" s="93"/>
      <c r="EC19" s="93"/>
      <c r="ED19" s="94"/>
      <c r="EE19" s="95"/>
      <c r="EF19" s="95"/>
    </row>
    <row r="20" spans="1:136" ht="11.1" customHeight="1" x14ac:dyDescent="0.2">
      <c r="A20" s="130"/>
      <c r="B20" s="152"/>
      <c r="C20" s="152"/>
      <c r="D20" s="152"/>
      <c r="E20" s="152"/>
      <c r="F20" s="152"/>
      <c r="G20" s="152"/>
      <c r="H20" s="152"/>
      <c r="I20" s="152"/>
      <c r="J20" s="152"/>
      <c r="K20" s="152"/>
      <c r="L20" s="152"/>
      <c r="M20" s="152"/>
      <c r="N20" s="152"/>
      <c r="O20" s="152"/>
      <c r="P20" s="152"/>
      <c r="Q20" s="152"/>
      <c r="R20" s="152"/>
      <c r="S20" s="152"/>
      <c r="T20" s="152"/>
      <c r="U20" s="135"/>
      <c r="V20" s="249"/>
      <c r="W20" s="248"/>
      <c r="X20" s="248"/>
      <c r="Y20" s="403"/>
      <c r="Z20" s="403"/>
      <c r="AA20" s="403"/>
      <c r="AB20" s="251"/>
      <c r="AC20" s="248"/>
      <c r="AD20" s="248"/>
      <c r="AE20" s="403"/>
      <c r="AF20" s="403"/>
      <c r="AG20" s="403"/>
      <c r="AH20" s="251"/>
      <c r="AI20" s="248"/>
      <c r="AJ20" s="248"/>
      <c r="AK20" s="403"/>
      <c r="AL20" s="403"/>
      <c r="AM20" s="403"/>
      <c r="AN20" s="252"/>
      <c r="AO20" s="130"/>
      <c r="AQ20" s="136"/>
      <c r="AR20" s="488"/>
      <c r="AS20" s="488"/>
      <c r="AT20" s="488"/>
      <c r="AU20" s="488"/>
      <c r="AV20" s="488"/>
      <c r="AW20" s="488"/>
      <c r="AX20" s="488"/>
      <c r="AY20" s="488"/>
      <c r="AZ20" s="481"/>
      <c r="BA20" s="481"/>
      <c r="BB20" s="481"/>
      <c r="BC20" s="481"/>
      <c r="BD20" s="449"/>
      <c r="BE20" s="449"/>
      <c r="BF20" s="449"/>
      <c r="BG20" s="449"/>
      <c r="BH20" s="449"/>
      <c r="BI20" s="449"/>
      <c r="BJ20" s="149"/>
      <c r="BK20" s="149"/>
      <c r="BL20" s="479"/>
      <c r="BM20" s="479"/>
      <c r="BN20" s="479"/>
      <c r="BO20" s="479"/>
      <c r="BP20" s="479"/>
      <c r="BQ20" s="479"/>
      <c r="BR20" s="479"/>
      <c r="BS20" s="479"/>
      <c r="BT20" s="136"/>
      <c r="BU20" s="136"/>
      <c r="BV20" s="136"/>
      <c r="BW20" s="459"/>
      <c r="BX20" s="459"/>
      <c r="BY20" s="459"/>
      <c r="BZ20" s="459"/>
      <c r="CA20" s="459"/>
      <c r="CB20" s="136"/>
      <c r="CL20" s="48">
        <f>AC6+AI6</f>
        <v>0</v>
      </c>
      <c r="CM20" s="48">
        <f>IF(AC7="",AC6,AC7)+AI7</f>
        <v>0</v>
      </c>
      <c r="CN20" s="4"/>
      <c r="CO20" s="4"/>
      <c r="CP20" s="4"/>
      <c r="CQ20" s="4"/>
      <c r="CR20" s="4"/>
      <c r="CS20" s="4"/>
      <c r="CT20" s="4"/>
      <c r="CU20" s="4"/>
      <c r="CV20" s="4"/>
      <c r="CW20" s="23"/>
      <c r="CX20" s="4"/>
      <c r="CY20" s="4"/>
      <c r="CZ20" s="24"/>
      <c r="DA20" s="23"/>
      <c r="DB20" s="4"/>
      <c r="DC20" s="29"/>
      <c r="DD20" s="30"/>
      <c r="DE20" s="29"/>
      <c r="DF20" s="24"/>
      <c r="DG20" s="4"/>
      <c r="DH20" s="4"/>
      <c r="DI20" s="4"/>
      <c r="DJ20" s="26"/>
      <c r="DK20" s="31"/>
      <c r="DL20" s="31"/>
      <c r="DM20" s="24"/>
      <c r="DN20" s="32">
        <f>'Hinweise-allg.Eing.'!E21</f>
        <v>0.2</v>
      </c>
      <c r="DO20" s="33">
        <f>'Hinweise-allg.Eing.'!E22</f>
        <v>0.4</v>
      </c>
      <c r="DP20" s="33">
        <f>'Hinweise-allg.Eing.'!E23</f>
        <v>0.4</v>
      </c>
      <c r="DQ20" s="32">
        <f>DN20</f>
        <v>0.2</v>
      </c>
      <c r="DR20" s="33">
        <f>DO20</f>
        <v>0.4</v>
      </c>
      <c r="DS20" s="34">
        <f>DP20</f>
        <v>0.4</v>
      </c>
      <c r="DT20" s="33">
        <f>DN20</f>
        <v>0.2</v>
      </c>
      <c r="DU20" s="33">
        <f>DO20</f>
        <v>0.4</v>
      </c>
      <c r="DV20" s="33">
        <f>DP20</f>
        <v>0.4</v>
      </c>
      <c r="DW20" s="32">
        <f>DN20</f>
        <v>0.2</v>
      </c>
      <c r="DX20" s="33">
        <f>DO20</f>
        <v>0.4</v>
      </c>
      <c r="DY20" s="34">
        <f>DP20</f>
        <v>0.4</v>
      </c>
      <c r="DZ20" s="4"/>
      <c r="EA20" s="19"/>
      <c r="EB20" s="96"/>
      <c r="EC20" s="96"/>
      <c r="ED20" s="97"/>
      <c r="EE20" s="98"/>
      <c r="EF20" s="98"/>
    </row>
    <row r="21" spans="1:136" ht="21.95" customHeight="1" thickBot="1" x14ac:dyDescent="0.25">
      <c r="A21" s="130"/>
      <c r="B21" s="152"/>
      <c r="C21" s="152"/>
      <c r="D21" s="152"/>
      <c r="E21" s="389" t="s">
        <v>106</v>
      </c>
      <c r="F21" s="384"/>
      <c r="G21" s="384"/>
      <c r="H21" s="384"/>
      <c r="I21" s="384"/>
      <c r="J21" s="384"/>
      <c r="K21" s="384"/>
      <c r="L21" s="384"/>
      <c r="M21" s="384"/>
      <c r="N21" s="437"/>
      <c r="O21" s="438"/>
      <c r="P21" s="438"/>
      <c r="Q21" s="438"/>
      <c r="R21" s="438"/>
      <c r="S21" s="438"/>
      <c r="T21" s="157" t="s">
        <v>0</v>
      </c>
      <c r="U21" s="135"/>
      <c r="V21" s="399" t="s">
        <v>165</v>
      </c>
      <c r="W21" s="400"/>
      <c r="X21" s="400"/>
      <c r="Y21" s="400"/>
      <c r="Z21" s="400"/>
      <c r="AA21" s="400"/>
      <c r="AB21" s="400"/>
      <c r="AC21" s="250"/>
      <c r="AD21" s="250"/>
      <c r="AE21" s="301"/>
      <c r="AF21" s="302"/>
      <c r="AG21" s="302"/>
      <c r="AH21" s="302"/>
      <c r="AI21" s="250"/>
      <c r="AJ21" s="250"/>
      <c r="AK21" s="303"/>
      <c r="AL21" s="302"/>
      <c r="AM21" s="302"/>
      <c r="AN21" s="304"/>
      <c r="AO21" s="130"/>
      <c r="AQ21" s="136"/>
      <c r="AR21" s="476" t="s">
        <v>65</v>
      </c>
      <c r="AS21" s="477"/>
      <c r="AT21" s="477"/>
      <c r="AU21" s="477"/>
      <c r="AV21" s="477"/>
      <c r="AW21" s="477"/>
      <c r="AX21" s="477"/>
      <c r="AY21" s="477"/>
      <c r="AZ21" s="439" t="str">
        <f>IF(CV21=0,"",CV21)</f>
        <v/>
      </c>
      <c r="BA21" s="439"/>
      <c r="BB21" s="439"/>
      <c r="BC21" s="439"/>
      <c r="BD21" s="440" t="str">
        <f>IF(CX37=0,"",CX37)</f>
        <v/>
      </c>
      <c r="BE21" s="440"/>
      <c r="BF21" s="440" t="str">
        <f>IF(CY37=0,"",CY37)</f>
        <v/>
      </c>
      <c r="BG21" s="440"/>
      <c r="BH21" s="440" t="str">
        <f>IF(CZ37=0,"",CZ37)</f>
        <v/>
      </c>
      <c r="BI21" s="440"/>
      <c r="BJ21" s="149"/>
      <c r="BK21" s="149"/>
      <c r="BL21" s="441" t="str">
        <f>IF(CZ21=0,"",CZ21)</f>
        <v/>
      </c>
      <c r="BM21" s="441"/>
      <c r="BN21" s="441"/>
      <c r="BO21" s="441"/>
      <c r="BP21" s="441" t="str">
        <f>IF(CZ29=0,"",CZ29)</f>
        <v/>
      </c>
      <c r="BQ21" s="441"/>
      <c r="BR21" s="441"/>
      <c r="BS21" s="441"/>
      <c r="BT21" s="136"/>
      <c r="BU21" s="136"/>
      <c r="BV21" s="136"/>
      <c r="BW21" s="459"/>
      <c r="BX21" s="459"/>
      <c r="BY21" s="459"/>
      <c r="BZ21" s="459"/>
      <c r="CA21" s="459"/>
      <c r="CB21" s="136"/>
      <c r="CL21" s="51" t="str">
        <f>IF(AC6="","",AC6)</f>
        <v/>
      </c>
      <c r="CM21" s="51" t="str">
        <f>IF(AC6="","",IF(AC7="",AC6,AC7))</f>
        <v/>
      </c>
      <c r="CN21" s="50">
        <f>IF(CL21=CM21,1,0)</f>
        <v>1</v>
      </c>
      <c r="CO21" s="49" t="str">
        <f>IF(AC6="","",IF(OR(CN21=1,AND(CM21=CL21+1,CO26=0,AI6&gt;$CO$6,AI7&lt;$CO$7)),$CP$18,$CQ$18))</f>
        <v/>
      </c>
      <c r="CP21" s="49">
        <f>IF(CO21=CP18,1,0)</f>
        <v>0</v>
      </c>
      <c r="CQ21" s="49">
        <f>IF(CO21=CQ18,1,0)</f>
        <v>0</v>
      </c>
      <c r="CR21" s="36"/>
      <c r="CS21" s="55">
        <f>CP21*IF(CM21=CL21,AI7-AI6,CM20-CL20)</f>
        <v>0</v>
      </c>
      <c r="CT21" s="56">
        <f>CQ21*($CT$6-AI6)</f>
        <v>0</v>
      </c>
      <c r="CU21" s="57">
        <f>IF(AC6="",0,CQ21*(IF(AI6=CT9,1,0)+(CM21-CL21)-1))</f>
        <v>0</v>
      </c>
      <c r="CV21" s="58">
        <f>CQ21*AI7</f>
        <v>0</v>
      </c>
      <c r="CW21" s="59">
        <f>IF(CS21=CT6,'Hinweise-allg.Eing.'!E17,IF(CS21&gt;CT7,'Hinweise-allg.Eing.'!E16,IF(CS21&gt;CT8,'Hinweise-allg.Eing.'!E15,0)))</f>
        <v>0</v>
      </c>
      <c r="CX21" s="49">
        <f>IF(CT21=CT6,'Hinweise-allg.Eing.'!G17,IF(CT21&gt;CT7,'Hinweise-allg.Eing.'!G16,IF(CT21&gt;CT8,'Hinweise-allg.Eing.'!G15,0)))</f>
        <v>0</v>
      </c>
      <c r="CY21" s="49">
        <f>CU21*'Hinweise-allg.Eing.'!G17</f>
        <v>0</v>
      </c>
      <c r="CZ21" s="60">
        <f>IF(CV21=CT6,'Hinweise-allg.Eing.'!G17,IF(CV21&gt;CT7,'Hinweise-allg.Eing.'!G16,IF(CV21&gt;CT8,'Hinweise-allg.Eing.'!G15,0)))</f>
        <v>0</v>
      </c>
      <c r="DA21" s="59">
        <f>CX34</f>
        <v>0</v>
      </c>
      <c r="DB21" s="49">
        <f t="shared" ref="DB21:DC21" si="1">CY34</f>
        <v>0</v>
      </c>
      <c r="DC21" s="49">
        <f t="shared" si="1"/>
        <v>0</v>
      </c>
      <c r="DD21" s="59">
        <f>CX35</f>
        <v>0</v>
      </c>
      <c r="DE21" s="49">
        <f t="shared" ref="DE21:DF21" si="2">CY35</f>
        <v>0</v>
      </c>
      <c r="DF21" s="49">
        <f t="shared" si="2"/>
        <v>0</v>
      </c>
      <c r="DG21" s="59">
        <f>CX36</f>
        <v>0</v>
      </c>
      <c r="DH21" s="49">
        <f t="shared" ref="DH21:DI21" si="3">CY36</f>
        <v>0</v>
      </c>
      <c r="DI21" s="49">
        <f t="shared" si="3"/>
        <v>0</v>
      </c>
      <c r="DJ21" s="26"/>
      <c r="DK21" s="72">
        <f>CX37</f>
        <v>0</v>
      </c>
      <c r="DL21" s="72">
        <f t="shared" ref="DL21:DM21" si="4">CY37</f>
        <v>0</v>
      </c>
      <c r="DM21" s="72">
        <f t="shared" si="4"/>
        <v>0</v>
      </c>
      <c r="DN21" s="73">
        <f>DA21*$CO$8*DN20</f>
        <v>0</v>
      </c>
      <c r="DO21" s="57">
        <f t="shared" ref="DO21:DP21" si="5">DB21*$CO$8*DO20</f>
        <v>0</v>
      </c>
      <c r="DP21" s="57">
        <f t="shared" si="5"/>
        <v>0</v>
      </c>
      <c r="DQ21" s="73">
        <f>DD21*$CO$9*DQ20</f>
        <v>0</v>
      </c>
      <c r="DR21" s="57">
        <f t="shared" ref="DR21:DV21" si="6">DE21*$CO$9*DR20</f>
        <v>0</v>
      </c>
      <c r="DS21" s="57">
        <f t="shared" si="6"/>
        <v>0</v>
      </c>
      <c r="DT21" s="73">
        <f t="shared" si="6"/>
        <v>0</v>
      </c>
      <c r="DU21" s="57">
        <f t="shared" si="6"/>
        <v>0</v>
      </c>
      <c r="DV21" s="57">
        <f t="shared" si="6"/>
        <v>0</v>
      </c>
      <c r="DW21" s="73">
        <f>DK21*$CO$9*DW20</f>
        <v>0</v>
      </c>
      <c r="DX21" s="57">
        <f t="shared" ref="DX21:DY21" si="7">DL21*$CO$9*DX20</f>
        <v>0</v>
      </c>
      <c r="DY21" s="57">
        <f t="shared" si="7"/>
        <v>0</v>
      </c>
      <c r="DZ21" s="4"/>
      <c r="EA21" s="4"/>
      <c r="EB21" s="93"/>
      <c r="EC21" s="93"/>
      <c r="ED21" s="94"/>
      <c r="EE21" s="91"/>
      <c r="EF21" s="91"/>
    </row>
    <row r="22" spans="1:136" ht="11.1" customHeight="1" x14ac:dyDescent="0.2">
      <c r="A22" s="130"/>
      <c r="B22" s="135"/>
      <c r="C22" s="135"/>
      <c r="D22" s="135"/>
      <c r="E22" s="135"/>
      <c r="F22" s="135"/>
      <c r="G22" s="135"/>
      <c r="H22" s="135"/>
      <c r="I22" s="135"/>
      <c r="J22" s="135"/>
      <c r="K22" s="135"/>
      <c r="L22" s="135"/>
      <c r="M22" s="135"/>
      <c r="N22" s="135"/>
      <c r="O22" s="135"/>
      <c r="P22" s="135"/>
      <c r="Q22" s="135"/>
      <c r="R22" s="135"/>
      <c r="S22" s="135"/>
      <c r="T22" s="135"/>
      <c r="U22" s="135"/>
      <c r="V22" s="246"/>
      <c r="W22" s="235"/>
      <c r="X22" s="235"/>
      <c r="Y22" s="235"/>
      <c r="Z22" s="235"/>
      <c r="AA22" s="235"/>
      <c r="AB22" s="235"/>
      <c r="AC22" s="235"/>
      <c r="AD22" s="235"/>
      <c r="AE22" s="235"/>
      <c r="AF22" s="235"/>
      <c r="AG22" s="235"/>
      <c r="AH22" s="235"/>
      <c r="AI22" s="235"/>
      <c r="AJ22" s="235"/>
      <c r="AK22" s="235"/>
      <c r="AL22" s="235"/>
      <c r="AM22" s="235"/>
      <c r="AN22" s="234"/>
      <c r="AO22" s="130"/>
      <c r="AQ22" s="136"/>
      <c r="AR22" s="136"/>
      <c r="AS22" s="136"/>
      <c r="AT22" s="136"/>
      <c r="AU22" s="136"/>
      <c r="AV22" s="136"/>
      <c r="AW22" s="136"/>
      <c r="AX22" s="136"/>
      <c r="AY22" s="136"/>
      <c r="AZ22" s="149"/>
      <c r="BA22" s="149"/>
      <c r="BB22" s="149"/>
      <c r="BC22" s="149"/>
      <c r="BD22" s="149"/>
      <c r="BE22" s="149"/>
      <c r="BF22" s="149"/>
      <c r="BG22" s="149"/>
      <c r="BH22" s="149"/>
      <c r="BI22" s="149"/>
      <c r="BJ22" s="149"/>
      <c r="BK22" s="149"/>
      <c r="BL22" s="159"/>
      <c r="BM22" s="159"/>
      <c r="BN22" s="159"/>
      <c r="BO22" s="159"/>
      <c r="BP22" s="159"/>
      <c r="BQ22" s="159"/>
      <c r="BR22" s="159"/>
      <c r="BS22" s="159"/>
      <c r="BT22" s="136"/>
      <c r="BU22" s="136"/>
      <c r="BV22" s="136"/>
      <c r="BW22" s="136"/>
      <c r="BX22" s="136"/>
      <c r="BY22" s="136"/>
      <c r="BZ22" s="136"/>
      <c r="CA22" s="136"/>
      <c r="CB22" s="136"/>
      <c r="CL22" s="22"/>
      <c r="CM22" s="22"/>
      <c r="CN22" s="22"/>
      <c r="CO22" s="4"/>
      <c r="CP22" s="4"/>
      <c r="CQ22" s="42"/>
      <c r="CR22" s="42"/>
      <c r="CS22" s="37"/>
      <c r="CT22" s="38"/>
      <c r="CU22" s="4"/>
      <c r="CV22" s="39"/>
      <c r="CW22" s="4"/>
      <c r="CX22" s="4"/>
      <c r="CY22" s="4"/>
      <c r="CZ22" s="4"/>
      <c r="DA22" s="4"/>
      <c r="DB22" s="4"/>
      <c r="DC22" s="41"/>
      <c r="DD22" s="40"/>
      <c r="DE22" s="41"/>
      <c r="DF22" s="24"/>
      <c r="DG22" s="4"/>
      <c r="DH22" s="4"/>
      <c r="DI22" s="4"/>
      <c r="DJ22" s="26"/>
      <c r="DK22" s="43"/>
      <c r="DL22" s="43"/>
      <c r="DM22" s="4"/>
      <c r="DN22" s="23"/>
      <c r="DO22" s="4"/>
      <c r="DP22" s="4"/>
      <c r="DQ22" s="4"/>
      <c r="DR22" s="4"/>
      <c r="DS22" s="4"/>
      <c r="DT22" s="4"/>
      <c r="DU22" s="4"/>
      <c r="DV22" s="4"/>
      <c r="DW22" s="4"/>
      <c r="DX22" s="4"/>
      <c r="DY22" s="24"/>
      <c r="DZ22" s="4"/>
      <c r="EA22" s="4"/>
      <c r="EB22" s="93"/>
      <c r="EC22" s="93"/>
      <c r="ED22" s="94"/>
      <c r="EE22" s="91"/>
      <c r="EF22" s="91"/>
    </row>
    <row r="23" spans="1:136" ht="11.1" customHeight="1" x14ac:dyDescent="0.2">
      <c r="A23" s="130"/>
      <c r="B23" s="135"/>
      <c r="C23" s="135"/>
      <c r="D23" s="135"/>
      <c r="E23" s="135"/>
      <c r="F23" s="135"/>
      <c r="G23" s="135"/>
      <c r="H23" s="135"/>
      <c r="I23" s="135"/>
      <c r="J23" s="135"/>
      <c r="K23" s="135"/>
      <c r="L23" s="135"/>
      <c r="M23" s="135"/>
      <c r="N23" s="135"/>
      <c r="O23" s="135"/>
      <c r="P23" s="135"/>
      <c r="Q23" s="135"/>
      <c r="R23" s="135"/>
      <c r="S23" s="135"/>
      <c r="T23" s="135"/>
      <c r="U23" s="135"/>
      <c r="V23" s="397" t="s">
        <v>164</v>
      </c>
      <c r="W23" s="398"/>
      <c r="X23" s="398"/>
      <c r="Y23" s="398"/>
      <c r="Z23" s="398"/>
      <c r="AA23" s="398"/>
      <c r="AB23" s="398"/>
      <c r="AC23" s="398"/>
      <c r="AD23" s="398"/>
      <c r="AE23" s="398"/>
      <c r="AF23" s="398"/>
      <c r="AG23" s="398"/>
      <c r="AH23" s="398"/>
      <c r="AI23" s="398"/>
      <c r="AJ23" s="398"/>
      <c r="AK23" s="398"/>
      <c r="AL23" s="398"/>
      <c r="AM23" s="398"/>
      <c r="AN23" s="398"/>
      <c r="AO23" s="130"/>
      <c r="AQ23" s="136"/>
      <c r="AR23" s="474" t="s">
        <v>117</v>
      </c>
      <c r="AS23" s="475"/>
      <c r="AT23" s="475"/>
      <c r="AU23" s="475"/>
      <c r="AV23" s="475"/>
      <c r="AW23" s="475"/>
      <c r="AX23" s="475"/>
      <c r="AY23" s="475"/>
      <c r="AZ23" s="442" t="str">
        <f>IF(AC6="","",IF(CM20-CL20=0,"",DAY(CM20-CL20)&amp;"Tg. "&amp;HOUR(CM20-CL20)&amp;"h "&amp;MINUTE(CM20-CL20)&amp;"min."))</f>
        <v/>
      </c>
      <c r="BA23" s="443"/>
      <c r="BB23" s="443"/>
      <c r="BC23" s="444"/>
      <c r="BD23" s="448">
        <f>SUM(BD16:BE21)</f>
        <v>0</v>
      </c>
      <c r="BE23" s="448"/>
      <c r="BF23" s="448">
        <f t="shared" ref="BF23" si="8">SUM(BF16:BG21)</f>
        <v>0</v>
      </c>
      <c r="BG23" s="448"/>
      <c r="BH23" s="448">
        <f t="shared" ref="BH23" si="9">SUM(BH16:BI21)</f>
        <v>0</v>
      </c>
      <c r="BI23" s="448"/>
      <c r="BJ23" s="149"/>
      <c r="BK23" s="149"/>
      <c r="BL23" s="159"/>
      <c r="BM23" s="159"/>
      <c r="BN23" s="159"/>
      <c r="BO23" s="159"/>
      <c r="BP23" s="450">
        <f>CZ31</f>
        <v>0</v>
      </c>
      <c r="BQ23" s="450"/>
      <c r="BR23" s="450"/>
      <c r="BS23" s="450"/>
      <c r="BT23" s="136"/>
      <c r="BU23" s="136"/>
      <c r="BV23" s="136"/>
      <c r="BW23" s="136"/>
      <c r="BX23" s="136"/>
      <c r="BY23" s="136"/>
      <c r="BZ23" s="136"/>
      <c r="CA23" s="136"/>
      <c r="CB23" s="136"/>
      <c r="CL23" s="22"/>
      <c r="CM23" s="22"/>
      <c r="CN23" s="22"/>
      <c r="CO23" s="4"/>
      <c r="CP23" s="4"/>
      <c r="CQ23" s="42"/>
      <c r="CR23" s="42"/>
      <c r="CS23" s="39"/>
      <c r="CT23" s="39"/>
      <c r="CU23" s="4"/>
      <c r="CV23" s="39"/>
      <c r="CW23" s="4"/>
      <c r="CX23" s="4"/>
      <c r="CY23" s="4"/>
      <c r="CZ23" s="4"/>
      <c r="DA23" s="4"/>
      <c r="DB23" s="4"/>
      <c r="DC23" s="41"/>
      <c r="DD23" s="41"/>
      <c r="DE23" s="41"/>
      <c r="DF23" s="4"/>
      <c r="DG23" s="4"/>
      <c r="DH23" s="4"/>
      <c r="DI23" s="4"/>
      <c r="DJ23" s="26"/>
      <c r="DK23" s="43"/>
      <c r="DL23" s="43"/>
      <c r="DM23" s="4"/>
      <c r="DN23" s="4"/>
      <c r="DO23" s="4"/>
      <c r="DP23" s="4"/>
      <c r="DQ23" s="4"/>
      <c r="DR23" s="4"/>
      <c r="DS23" s="4"/>
      <c r="DT23" s="4"/>
      <c r="DU23" s="4"/>
      <c r="DV23" s="4"/>
      <c r="DW23" s="4"/>
      <c r="DX23" s="4"/>
      <c r="DY23" s="4"/>
      <c r="DZ23" s="4"/>
      <c r="EA23" s="4"/>
      <c r="EB23" s="93"/>
      <c r="EC23" s="93"/>
      <c r="ED23" s="94"/>
      <c r="EE23" s="91"/>
      <c r="EF23" s="91"/>
    </row>
    <row r="24" spans="1:136" ht="21.95" customHeight="1" x14ac:dyDescent="0.2">
      <c r="A24" s="130"/>
      <c r="B24" s="358" t="s">
        <v>84</v>
      </c>
      <c r="C24" s="359"/>
      <c r="D24" s="359"/>
      <c r="E24" s="359"/>
      <c r="F24" s="359"/>
      <c r="G24" s="359"/>
      <c r="H24" s="359"/>
      <c r="I24" s="359"/>
      <c r="J24" s="359"/>
      <c r="K24" s="359"/>
      <c r="L24" s="359"/>
      <c r="M24" s="359"/>
      <c r="N24" s="359"/>
      <c r="O24" s="359"/>
      <c r="P24" s="359"/>
      <c r="Q24" s="359"/>
      <c r="R24" s="359"/>
      <c r="S24" s="359"/>
      <c r="T24" s="359"/>
      <c r="U24" s="135"/>
      <c r="V24" s="160"/>
      <c r="W24" s="161"/>
      <c r="X24" s="371"/>
      <c r="Y24" s="371"/>
      <c r="Z24" s="371"/>
      <c r="AA24" s="371"/>
      <c r="AB24" s="371"/>
      <c r="AC24" s="371"/>
      <c r="AD24" s="371"/>
      <c r="AE24" s="162"/>
      <c r="AF24" s="162"/>
      <c r="AG24" s="162"/>
      <c r="AH24" s="162"/>
      <c r="AI24" s="162"/>
      <c r="AJ24" s="162"/>
      <c r="AK24" s="162"/>
      <c r="AL24" s="162"/>
      <c r="AM24" s="162"/>
      <c r="AN24" s="162"/>
      <c r="AO24" s="130"/>
      <c r="AQ24" s="136"/>
      <c r="AR24" s="475"/>
      <c r="AS24" s="475"/>
      <c r="AT24" s="475"/>
      <c r="AU24" s="475"/>
      <c r="AV24" s="475"/>
      <c r="AW24" s="475"/>
      <c r="AX24" s="475"/>
      <c r="AY24" s="475"/>
      <c r="AZ24" s="445"/>
      <c r="BA24" s="446"/>
      <c r="BB24" s="446"/>
      <c r="BC24" s="447"/>
      <c r="BD24" s="449"/>
      <c r="BE24" s="449"/>
      <c r="BF24" s="449"/>
      <c r="BG24" s="449"/>
      <c r="BH24" s="449"/>
      <c r="BI24" s="449"/>
      <c r="BJ24" s="149"/>
      <c r="BK24" s="149"/>
      <c r="BL24" s="159"/>
      <c r="BM24" s="159"/>
      <c r="BN24" s="159"/>
      <c r="BO24" s="159"/>
      <c r="BP24" s="451"/>
      <c r="BQ24" s="451"/>
      <c r="BR24" s="451"/>
      <c r="BS24" s="451"/>
      <c r="BT24" s="136"/>
      <c r="BU24" s="136"/>
      <c r="BV24" s="136"/>
      <c r="BW24" s="136"/>
      <c r="BX24" s="136"/>
      <c r="BY24" s="136"/>
      <c r="BZ24" s="136"/>
      <c r="CA24" s="136"/>
      <c r="CB24" s="136"/>
      <c r="CL24" s="4"/>
      <c r="CM24" s="4"/>
      <c r="CN24" s="4"/>
      <c r="CO24" s="4"/>
      <c r="CP24" s="4"/>
      <c r="CQ24" s="44"/>
      <c r="CR24" s="44"/>
      <c r="CS24" s="4"/>
      <c r="CT24" s="4"/>
      <c r="CU24" s="4"/>
      <c r="CV24" s="4"/>
      <c r="CW24" s="4"/>
      <c r="CX24" s="4"/>
      <c r="CY24" s="4"/>
      <c r="CZ24" s="4"/>
      <c r="DA24" s="4"/>
      <c r="DB24" s="4"/>
      <c r="DC24" s="29"/>
      <c r="DD24" s="29"/>
      <c r="DE24" s="29"/>
      <c r="DF24" s="4"/>
      <c r="DG24" s="4"/>
      <c r="DH24" s="4"/>
      <c r="DI24" s="4"/>
      <c r="DJ24" s="26"/>
      <c r="DK24" s="4"/>
      <c r="DL24" s="4"/>
      <c r="DM24" s="4"/>
      <c r="DN24" s="4"/>
      <c r="DO24" s="4"/>
      <c r="DP24" s="4"/>
      <c r="DQ24" s="4"/>
      <c r="DR24" s="4"/>
      <c r="DS24" s="4"/>
      <c r="DT24" s="4"/>
      <c r="DU24" s="4"/>
      <c r="DV24" s="4"/>
      <c r="DW24" s="4"/>
      <c r="DX24" s="4"/>
      <c r="DY24" s="4"/>
      <c r="DZ24" s="4"/>
      <c r="EA24" s="4"/>
      <c r="EB24" s="93"/>
      <c r="EC24" s="93"/>
      <c r="ED24" s="94"/>
      <c r="EE24" s="91"/>
      <c r="EF24" s="91"/>
    </row>
    <row r="25" spans="1:136" ht="21.95" customHeight="1" x14ac:dyDescent="0.2">
      <c r="A25" s="130"/>
      <c r="B25" s="152"/>
      <c r="C25" s="152"/>
      <c r="D25" s="152"/>
      <c r="E25" s="152"/>
      <c r="F25" s="152"/>
      <c r="G25" s="152"/>
      <c r="H25" s="152"/>
      <c r="I25" s="152"/>
      <c r="J25" s="152"/>
      <c r="K25" s="152"/>
      <c r="L25" s="152"/>
      <c r="M25" s="152"/>
      <c r="N25" s="152"/>
      <c r="O25" s="152"/>
      <c r="P25" s="152"/>
      <c r="Q25" s="152"/>
      <c r="R25" s="152"/>
      <c r="S25" s="152"/>
      <c r="T25" s="152"/>
      <c r="U25" s="135"/>
      <c r="V25" s="160"/>
      <c r="W25" s="163"/>
      <c r="X25" s="372"/>
      <c r="Y25" s="372"/>
      <c r="Z25" s="372"/>
      <c r="AA25" s="372"/>
      <c r="AB25" s="372"/>
      <c r="AC25" s="372"/>
      <c r="AD25" s="372"/>
      <c r="AE25" s="372"/>
      <c r="AF25" s="372"/>
      <c r="AG25" s="165"/>
      <c r="AH25" s="165"/>
      <c r="AI25" s="165"/>
      <c r="AJ25" s="165"/>
      <c r="AK25" s="165"/>
      <c r="AL25" s="165"/>
      <c r="AM25" s="165"/>
      <c r="AN25" s="165"/>
      <c r="AO25" s="130"/>
      <c r="AQ25" s="136"/>
      <c r="AR25" s="136"/>
      <c r="AS25" s="136"/>
      <c r="AT25" s="136"/>
      <c r="AU25" s="136"/>
      <c r="AV25" s="136"/>
      <c r="AW25" s="136"/>
      <c r="AX25" s="136"/>
      <c r="AY25" s="136"/>
      <c r="AZ25" s="136"/>
      <c r="BA25" s="136"/>
      <c r="BB25" s="136"/>
      <c r="BC25" s="136"/>
      <c r="BD25" s="136"/>
      <c r="BE25" s="136"/>
      <c r="BF25" s="136"/>
      <c r="BG25" s="136"/>
      <c r="BH25" s="136"/>
      <c r="BI25" s="136"/>
      <c r="BJ25" s="136"/>
      <c r="BK25" s="136"/>
      <c r="BL25" s="136"/>
      <c r="BM25" s="136"/>
      <c r="BN25" s="136"/>
      <c r="BO25" s="136"/>
      <c r="BP25" s="136"/>
      <c r="BQ25" s="136"/>
      <c r="BR25" s="136"/>
      <c r="BS25" s="136"/>
      <c r="BT25" s="136"/>
      <c r="BU25" s="136"/>
      <c r="BV25" s="136"/>
      <c r="BW25" s="136"/>
      <c r="BX25" s="136"/>
      <c r="BY25" s="136"/>
      <c r="BZ25" s="136"/>
      <c r="CA25" s="136"/>
      <c r="CB25" s="136"/>
      <c r="CL25" s="4"/>
      <c r="CM25" s="4"/>
      <c r="CN25" s="4"/>
      <c r="CO25" s="75" t="s">
        <v>58</v>
      </c>
      <c r="CP25" s="4"/>
      <c r="CQ25" s="35"/>
      <c r="CR25" s="35"/>
      <c r="CS25" s="4"/>
      <c r="CT25" s="4"/>
      <c r="CU25" s="4"/>
      <c r="CV25" s="4"/>
      <c r="CW25" s="377" t="s">
        <v>59</v>
      </c>
      <c r="CX25" s="378"/>
      <c r="CY25" s="378"/>
      <c r="CZ25" s="379"/>
      <c r="DA25" s="4"/>
      <c r="DB25" s="4"/>
      <c r="DC25" s="29"/>
      <c r="DD25" s="29"/>
      <c r="DE25" s="29"/>
      <c r="DF25" s="4"/>
      <c r="DG25" s="4"/>
      <c r="DH25" s="4"/>
      <c r="DI25" s="4"/>
      <c r="DJ25" s="4"/>
      <c r="DK25" s="4"/>
      <c r="DL25" s="4"/>
      <c r="DM25" s="4"/>
      <c r="DN25" s="4"/>
      <c r="DO25" s="4"/>
      <c r="DP25" s="4"/>
      <c r="DQ25" s="4"/>
      <c r="DR25" s="4"/>
      <c r="DS25" s="4"/>
      <c r="DT25" s="4"/>
      <c r="DU25" s="4"/>
      <c r="DV25" s="4"/>
      <c r="DW25" s="4"/>
      <c r="DX25" s="4"/>
      <c r="DY25" s="4"/>
      <c r="DZ25" s="4"/>
      <c r="EA25" s="4"/>
      <c r="EB25" s="93"/>
      <c r="EC25" s="93"/>
      <c r="ED25" s="94"/>
      <c r="EE25" s="91"/>
      <c r="EF25" s="91"/>
    </row>
    <row r="26" spans="1:136" ht="21.95" customHeight="1" x14ac:dyDescent="0.25">
      <c r="A26" s="130"/>
      <c r="B26" s="152"/>
      <c r="C26" s="152"/>
      <c r="D26" s="152"/>
      <c r="E26" s="152"/>
      <c r="F26" s="152"/>
      <c r="G26" s="152"/>
      <c r="H26" s="152"/>
      <c r="I26" s="152"/>
      <c r="J26" s="152"/>
      <c r="K26" s="152"/>
      <c r="L26" s="152"/>
      <c r="M26" s="152"/>
      <c r="N26" s="152"/>
      <c r="O26" s="152"/>
      <c r="P26" s="152"/>
      <c r="Q26" s="152"/>
      <c r="R26" s="152"/>
      <c r="S26" s="152"/>
      <c r="T26" s="152"/>
      <c r="U26" s="135"/>
      <c r="V26" s="160"/>
      <c r="W26" s="163"/>
      <c r="X26" s="164"/>
      <c r="Y26" s="164"/>
      <c r="Z26" s="164"/>
      <c r="AA26" s="164"/>
      <c r="AB26" s="164"/>
      <c r="AC26" s="164"/>
      <c r="AD26" s="164"/>
      <c r="AE26" s="164"/>
      <c r="AF26" s="164"/>
      <c r="AG26" s="164"/>
      <c r="AH26" s="164"/>
      <c r="AI26" s="164"/>
      <c r="AJ26" s="164"/>
      <c r="AK26" s="164"/>
      <c r="AL26" s="164"/>
      <c r="AM26" s="164"/>
      <c r="AN26" s="164"/>
      <c r="AO26" s="130"/>
      <c r="AQ26" s="136"/>
      <c r="AR26" s="166"/>
      <c r="AS26" s="166"/>
      <c r="AT26" s="166"/>
      <c r="AU26" s="166"/>
      <c r="AV26" s="166"/>
      <c r="AW26" s="166"/>
      <c r="AX26" s="166"/>
      <c r="AY26" s="166"/>
      <c r="AZ26" s="166"/>
      <c r="BA26" s="166"/>
      <c r="BB26" s="166"/>
      <c r="BC26" s="166"/>
      <c r="BD26" s="166"/>
      <c r="BE26" s="166"/>
      <c r="BF26" s="136"/>
      <c r="BG26" s="136"/>
      <c r="BH26" s="136"/>
      <c r="BI26" s="136"/>
      <c r="BJ26" s="136"/>
      <c r="BK26" s="136"/>
      <c r="BL26" s="136"/>
      <c r="BM26" s="136"/>
      <c r="BN26" s="136"/>
      <c r="BO26" s="136"/>
      <c r="BP26" s="498" t="s">
        <v>135</v>
      </c>
      <c r="BQ26" s="499"/>
      <c r="BR26" s="499"/>
      <c r="BS26" s="499"/>
      <c r="BT26" s="499"/>
      <c r="BU26" s="499"/>
      <c r="BV26" s="499"/>
      <c r="BW26" s="500"/>
      <c r="BX26" s="136"/>
      <c r="BY26" s="136"/>
      <c r="BZ26" s="136"/>
      <c r="CA26" s="136"/>
      <c r="CB26" s="136"/>
      <c r="CL26" s="4"/>
      <c r="CM26" s="4"/>
      <c r="CN26" s="4"/>
      <c r="CO26" s="76">
        <f>IF(CY10=2,1,0)</f>
        <v>0</v>
      </c>
      <c r="CP26" s="4"/>
      <c r="CQ26" s="4"/>
      <c r="CR26" s="4"/>
      <c r="CS26" s="4"/>
      <c r="CT26" s="4"/>
      <c r="CU26" s="4"/>
      <c r="CV26" s="4"/>
      <c r="CW26" s="59">
        <f>SUM(DN21:DP21)</f>
        <v>0</v>
      </c>
      <c r="CX26" s="49">
        <f>SUM(DQ21:DS21)</f>
        <v>0</v>
      </c>
      <c r="CY26" s="49">
        <f>SUM(DT21:DV21)</f>
        <v>0</v>
      </c>
      <c r="CZ26" s="60">
        <f>SUM(DW21:DY21)</f>
        <v>0</v>
      </c>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93"/>
      <c r="EC26" s="93"/>
      <c r="ED26" s="94"/>
      <c r="EE26" s="91"/>
      <c r="EF26" s="91"/>
    </row>
    <row r="27" spans="1:136" ht="21.95" customHeight="1" thickBot="1" x14ac:dyDescent="0.25">
      <c r="A27" s="130"/>
      <c r="B27" s="160"/>
      <c r="C27" s="161"/>
      <c r="D27" s="167" t="s">
        <v>80</v>
      </c>
      <c r="E27" s="162"/>
      <c r="F27" s="162"/>
      <c r="G27" s="162"/>
      <c r="H27" s="162"/>
      <c r="I27" s="162"/>
      <c r="J27" s="162"/>
      <c r="K27" s="162"/>
      <c r="L27" s="162"/>
      <c r="M27" s="162"/>
      <c r="N27" s="162"/>
      <c r="O27" s="162"/>
      <c r="P27" s="360"/>
      <c r="Q27" s="361"/>
      <c r="R27" s="361"/>
      <c r="S27" s="361"/>
      <c r="T27" s="168" t="s">
        <v>0</v>
      </c>
      <c r="U27" s="135"/>
      <c r="V27" s="160"/>
      <c r="W27" s="161"/>
      <c r="X27" s="162"/>
      <c r="Y27" s="162"/>
      <c r="Z27" s="162"/>
      <c r="AA27" s="162"/>
      <c r="AB27" s="162"/>
      <c r="AC27" s="162"/>
      <c r="AD27" s="162"/>
      <c r="AE27" s="162"/>
      <c r="AF27" s="162"/>
      <c r="AG27" s="162"/>
      <c r="AH27" s="162"/>
      <c r="AI27" s="162"/>
      <c r="AJ27" s="162"/>
      <c r="AK27" s="162"/>
      <c r="AL27" s="162"/>
      <c r="AM27" s="162"/>
      <c r="AN27" s="162"/>
      <c r="AO27" s="169"/>
      <c r="AQ27" s="170"/>
      <c r="AR27" s="457" t="s">
        <v>139</v>
      </c>
      <c r="AS27" s="300"/>
      <c r="AT27" s="300"/>
      <c r="AU27" s="300"/>
      <c r="AV27" s="300"/>
      <c r="AW27" s="300"/>
      <c r="AX27" s="300"/>
      <c r="AY27" s="300"/>
      <c r="AZ27" s="300"/>
      <c r="BA27" s="300"/>
      <c r="BB27" s="522" t="str">
        <f>"(Inland:  max. 80% von "&amp;'Hinweise-allg.Eing.'!E37&amp;" € je Übernachtung)
(Ausland: max. 80% von "&amp;'Hinweise-allg.Eing.'!F37&amp;" € je Übernachtung)"</f>
        <v>(Inland:  max. 80% von 95 € je Übernachtung)
(Ausland: max. 80% von 108 € je Übernachtung)</v>
      </c>
      <c r="BC27" s="523"/>
      <c r="BD27" s="523"/>
      <c r="BE27" s="523"/>
      <c r="BF27" s="523"/>
      <c r="BG27" s="523"/>
      <c r="BH27" s="523"/>
      <c r="BI27" s="523"/>
      <c r="BJ27" s="523"/>
      <c r="BK27" s="523"/>
      <c r="BL27" s="523"/>
      <c r="BM27" s="523"/>
      <c r="BN27" s="523"/>
      <c r="BO27" s="524"/>
      <c r="BP27" s="490"/>
      <c r="BQ27" s="490"/>
      <c r="BR27" s="490"/>
      <c r="BS27" s="490"/>
      <c r="BT27" s="463" t="str">
        <f>IF(BP27="","",IF(OR(CY10=1,N18=""),0,MIN(IF(N18="",0,N18-N21),IF(CY9=2,'Hinweise-allg.Eing.'!F38,'Hinweise-allg.Eing.'!E38)*(DAY(AC7)-DAY(AC6)))))</f>
        <v/>
      </c>
      <c r="BU27" s="464"/>
      <c r="BV27" s="464"/>
      <c r="BW27" s="465"/>
      <c r="BX27" s="460" t="str">
        <f>IF(BP27="",IF(OR(CY10=1,N18="",CM20&lt;CL20),"",MIN(IF(N18="",0,N18-N21),IF(CY9=2,'Hinweise-allg.Eing.'!F38,'Hinweise-allg.Eing.'!E38)*(AC7-AC6))),BP27)</f>
        <v/>
      </c>
      <c r="BY27" s="461"/>
      <c r="BZ27" s="461"/>
      <c r="CA27" s="462"/>
      <c r="CB27" s="170"/>
      <c r="CC27" s="172"/>
      <c r="CL27" s="4"/>
      <c r="CM27" s="4"/>
      <c r="CN27" s="4"/>
      <c r="CO27" s="19"/>
      <c r="CP27" s="45"/>
      <c r="CQ27" s="46" t="s">
        <v>60</v>
      </c>
      <c r="CR27" s="470">
        <f ca="1">TODAY()</f>
        <v>45299</v>
      </c>
      <c r="CS27" s="471"/>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96"/>
      <c r="EC27" s="96"/>
      <c r="ED27" s="97"/>
      <c r="EE27" s="99"/>
      <c r="EF27" s="99"/>
    </row>
    <row r="28" spans="1:136" ht="11.1" customHeight="1" thickTop="1" x14ac:dyDescent="0.2">
      <c r="A28" s="130"/>
      <c r="B28" s="152"/>
      <c r="C28" s="152"/>
      <c r="D28" s="452" t="s">
        <v>97</v>
      </c>
      <c r="E28" s="352"/>
      <c r="F28" s="352"/>
      <c r="G28" s="352"/>
      <c r="H28" s="352"/>
      <c r="I28" s="352"/>
      <c r="J28" s="352"/>
      <c r="K28" s="352"/>
      <c r="L28" s="352"/>
      <c r="M28" s="352"/>
      <c r="N28" s="352"/>
      <c r="O28" s="352"/>
      <c r="P28" s="352"/>
      <c r="Q28" s="453"/>
      <c r="R28" s="454"/>
      <c r="S28" s="454"/>
      <c r="T28" s="456" t="s">
        <v>2</v>
      </c>
      <c r="U28" s="135"/>
      <c r="V28" s="160"/>
      <c r="W28" s="161"/>
      <c r="X28" s="162"/>
      <c r="Y28" s="162"/>
      <c r="Z28" s="162"/>
      <c r="AA28" s="162"/>
      <c r="AB28" s="162"/>
      <c r="AC28" s="162"/>
      <c r="AD28" s="162"/>
      <c r="AE28" s="162"/>
      <c r="AF28" s="162"/>
      <c r="AG28" s="162"/>
      <c r="AH28" s="162"/>
      <c r="AI28" s="162"/>
      <c r="AJ28" s="162"/>
      <c r="AK28" s="162"/>
      <c r="AL28" s="162"/>
      <c r="AM28" s="162"/>
      <c r="AN28" s="162"/>
      <c r="AO28" s="169"/>
      <c r="AQ28" s="170"/>
      <c r="AR28" s="457" t="s">
        <v>118</v>
      </c>
      <c r="AS28" s="300"/>
      <c r="AT28" s="300"/>
      <c r="AU28" s="300"/>
      <c r="AV28" s="300"/>
      <c r="AW28" s="300"/>
      <c r="AX28" s="300"/>
      <c r="AY28" s="300"/>
      <c r="AZ28" s="300"/>
      <c r="BA28" s="300"/>
      <c r="BB28" s="300"/>
      <c r="BC28" s="300"/>
      <c r="BD28" s="300"/>
      <c r="BE28" s="300"/>
      <c r="BF28" s="300"/>
      <c r="BG28" s="300"/>
      <c r="BH28" s="300"/>
      <c r="BI28" s="300"/>
      <c r="BJ28" s="300"/>
      <c r="BK28" s="300"/>
      <c r="BL28" s="300"/>
      <c r="BM28" s="300"/>
      <c r="BN28" s="300"/>
      <c r="BO28" s="300"/>
      <c r="BP28" s="136"/>
      <c r="BQ28" s="170"/>
      <c r="BR28" s="170"/>
      <c r="BS28" s="170"/>
      <c r="BT28" s="170"/>
      <c r="BU28" s="170"/>
      <c r="BV28" s="170"/>
      <c r="BW28" s="170"/>
      <c r="BX28" s="170"/>
      <c r="BY28" s="170"/>
      <c r="BZ28" s="170"/>
      <c r="CA28" s="170"/>
      <c r="CB28" s="170"/>
      <c r="CC28" s="172"/>
      <c r="CL28" s="28"/>
      <c r="CM28" s="28"/>
      <c r="CN28" s="4"/>
      <c r="CO28" s="47"/>
      <c r="CP28" s="47"/>
      <c r="CQ28" s="47"/>
      <c r="CR28" s="47"/>
      <c r="CS28" s="4"/>
      <c r="CT28" s="4"/>
      <c r="CU28" s="4"/>
      <c r="CV28" s="4"/>
      <c r="CW28" s="377" t="s">
        <v>61</v>
      </c>
      <c r="CX28" s="378"/>
      <c r="CY28" s="378"/>
      <c r="CZ28" s="379"/>
      <c r="DA28" s="4"/>
      <c r="DB28" s="4"/>
      <c r="DC28" s="4"/>
      <c r="DD28" s="4"/>
      <c r="DE28" s="4"/>
      <c r="DF28" s="4"/>
      <c r="DG28" s="4"/>
      <c r="DH28" s="4"/>
      <c r="DI28" s="4"/>
      <c r="DJ28" s="19"/>
      <c r="DK28" s="19"/>
      <c r="DL28" s="19"/>
      <c r="DM28" s="39"/>
      <c r="DN28" s="39"/>
      <c r="DO28" s="4"/>
      <c r="DP28" s="39"/>
      <c r="DQ28" s="4"/>
      <c r="DR28" s="4"/>
      <c r="DS28" s="4"/>
      <c r="DT28" s="4"/>
      <c r="DU28" s="4"/>
      <c r="DV28" s="4"/>
      <c r="DW28" s="4"/>
      <c r="DX28" s="4"/>
      <c r="DY28" s="4"/>
      <c r="DZ28" s="4"/>
      <c r="EA28" s="4"/>
      <c r="EB28" s="93"/>
      <c r="EC28" s="93"/>
      <c r="ED28" s="94"/>
      <c r="EE28" s="91"/>
      <c r="EF28" s="91"/>
    </row>
    <row r="29" spans="1:136" ht="11.1" customHeight="1" thickBot="1" x14ac:dyDescent="0.25">
      <c r="A29" s="130"/>
      <c r="B29" s="152"/>
      <c r="C29" s="152"/>
      <c r="D29" s="352"/>
      <c r="E29" s="352"/>
      <c r="F29" s="352"/>
      <c r="G29" s="352"/>
      <c r="H29" s="352"/>
      <c r="I29" s="352"/>
      <c r="J29" s="352"/>
      <c r="K29" s="352"/>
      <c r="L29" s="352"/>
      <c r="M29" s="352"/>
      <c r="N29" s="352"/>
      <c r="O29" s="352"/>
      <c r="P29" s="352"/>
      <c r="Q29" s="455"/>
      <c r="R29" s="455"/>
      <c r="S29" s="455"/>
      <c r="T29" s="300"/>
      <c r="U29" s="135"/>
      <c r="V29" s="160"/>
      <c r="W29" s="161"/>
      <c r="X29" s="162"/>
      <c r="Y29" s="162"/>
      <c r="Z29" s="162"/>
      <c r="AA29" s="162"/>
      <c r="AB29" s="162"/>
      <c r="AC29" s="162"/>
      <c r="AD29" s="162"/>
      <c r="AE29" s="162"/>
      <c r="AF29" s="162"/>
      <c r="AG29" s="162"/>
      <c r="AH29" s="162"/>
      <c r="AI29" s="162"/>
      <c r="AJ29" s="162"/>
      <c r="AK29" s="162"/>
      <c r="AL29" s="162"/>
      <c r="AM29" s="162"/>
      <c r="AN29" s="162"/>
      <c r="AO29" s="169"/>
      <c r="AQ29" s="170"/>
      <c r="AR29" s="300"/>
      <c r="AS29" s="300"/>
      <c r="AT29" s="300"/>
      <c r="AU29" s="300"/>
      <c r="AV29" s="300"/>
      <c r="AW29" s="300"/>
      <c r="AX29" s="300"/>
      <c r="AY29" s="300"/>
      <c r="AZ29" s="300"/>
      <c r="BA29" s="300"/>
      <c r="BB29" s="300"/>
      <c r="BC29" s="300"/>
      <c r="BD29" s="300"/>
      <c r="BE29" s="300"/>
      <c r="BF29" s="300"/>
      <c r="BG29" s="300"/>
      <c r="BH29" s="300"/>
      <c r="BI29" s="300"/>
      <c r="BJ29" s="300"/>
      <c r="BK29" s="300"/>
      <c r="BL29" s="300"/>
      <c r="BM29" s="300"/>
      <c r="BN29" s="300"/>
      <c r="BO29" s="300"/>
      <c r="BP29" s="136"/>
      <c r="BQ29" s="170"/>
      <c r="BR29" s="170"/>
      <c r="BS29" s="170"/>
      <c r="BT29" s="170"/>
      <c r="BU29" s="170"/>
      <c r="BV29" s="170"/>
      <c r="BW29" s="170"/>
      <c r="BX29" s="170"/>
      <c r="BY29" s="170"/>
      <c r="BZ29" s="170"/>
      <c r="CA29" s="170"/>
      <c r="CB29" s="170"/>
      <c r="CC29" s="172"/>
      <c r="CL29" s="28"/>
      <c r="CM29" s="28"/>
      <c r="CN29" s="4"/>
      <c r="CO29" s="47"/>
      <c r="CP29" s="47"/>
      <c r="CQ29" s="35" t="str">
        <f>IF(BC29="","",BC29)</f>
        <v/>
      </c>
      <c r="CR29" s="35" t="str">
        <f>IF(BC29="","",IF(BE29="",BC29,BE29))</f>
        <v/>
      </c>
      <c r="CS29" s="4"/>
      <c r="CT29" s="4"/>
      <c r="CU29" s="4"/>
      <c r="CV29" s="4"/>
      <c r="CW29" s="73">
        <f>IF(CW21&gt;CW26,CW21-CW26,0)</f>
        <v>0</v>
      </c>
      <c r="CX29" s="57">
        <f>IF(CX21&gt;CX26,CX21-CX26,0)</f>
        <v>0</v>
      </c>
      <c r="CY29" s="57">
        <f>IF(CY21&gt;CY26,CY21-CY26,0)</f>
        <v>0</v>
      </c>
      <c r="CZ29" s="74">
        <f>IF(CZ21&gt;CZ26,CZ21-CZ26,0)</f>
        <v>0</v>
      </c>
      <c r="DA29" s="4"/>
      <c r="DB29" s="4"/>
      <c r="DC29" s="4"/>
      <c r="DD29" s="4"/>
      <c r="DE29" s="4"/>
      <c r="DF29" s="4"/>
      <c r="DG29" s="4"/>
      <c r="DH29" s="4"/>
      <c r="DI29" s="4"/>
      <c r="DJ29" s="19"/>
      <c r="DK29" s="19"/>
      <c r="DL29" s="19"/>
      <c r="DM29" s="39"/>
      <c r="DN29" s="39"/>
      <c r="DO29" s="4"/>
      <c r="DP29" s="39"/>
      <c r="DQ29" s="4"/>
      <c r="DR29" s="4"/>
      <c r="DS29" s="4"/>
      <c r="DT29" s="4"/>
      <c r="DU29" s="4"/>
      <c r="DV29" s="4"/>
      <c r="DW29" s="4"/>
      <c r="DX29" s="4"/>
      <c r="DY29" s="4"/>
      <c r="DZ29" s="4"/>
      <c r="EA29" s="4"/>
      <c r="EB29" s="93"/>
      <c r="EC29" s="93"/>
      <c r="ED29" s="94"/>
      <c r="EE29" s="91"/>
      <c r="EF29" s="91"/>
    </row>
    <row r="30" spans="1:136" ht="11.1" customHeight="1" thickTop="1" x14ac:dyDescent="0.25">
      <c r="A30" s="130"/>
      <c r="B30" s="152"/>
      <c r="C30" s="152"/>
      <c r="D30" s="293" t="s">
        <v>98</v>
      </c>
      <c r="E30" s="352"/>
      <c r="F30" s="352"/>
      <c r="G30" s="352"/>
      <c r="H30" s="352"/>
      <c r="I30" s="352"/>
      <c r="J30" s="352"/>
      <c r="K30" s="352"/>
      <c r="L30" s="353"/>
      <c r="M30" s="354"/>
      <c r="N30" s="354"/>
      <c r="O30" s="354"/>
      <c r="P30" s="354"/>
      <c r="Q30" s="354"/>
      <c r="R30" s="354"/>
      <c r="S30" s="354"/>
      <c r="T30" s="354"/>
      <c r="U30" s="135"/>
      <c r="V30" s="152"/>
      <c r="W30" s="152"/>
      <c r="X30" s="162"/>
      <c r="Y30" s="162"/>
      <c r="Z30" s="162"/>
      <c r="AA30" s="162"/>
      <c r="AB30" s="162"/>
      <c r="AC30" s="162"/>
      <c r="AD30" s="162"/>
      <c r="AE30" s="162"/>
      <c r="AF30" s="162"/>
      <c r="AG30" s="162"/>
      <c r="AH30" s="162"/>
      <c r="AI30" s="162"/>
      <c r="AJ30" s="162"/>
      <c r="AK30" s="162"/>
      <c r="AL30" s="162"/>
      <c r="AM30" s="162"/>
      <c r="AN30" s="162"/>
      <c r="AO30" s="169"/>
      <c r="AQ30" s="170"/>
      <c r="AR30" s="174"/>
      <c r="AS30" s="174"/>
      <c r="AT30" s="457" t="str">
        <f>"KFZ"&amp;IF(Q28&gt;0,"   ("&amp;Q28&amp;" km á "&amp;DG15&amp;" ct.)","")</f>
        <v>KFZ</v>
      </c>
      <c r="AU30" s="457"/>
      <c r="AV30" s="457"/>
      <c r="AW30" s="489"/>
      <c r="AX30" s="489"/>
      <c r="AY30" s="489"/>
      <c r="AZ30" s="489"/>
      <c r="BA30" s="489"/>
      <c r="BB30" s="287"/>
      <c r="BC30" s="287"/>
      <c r="BD30" s="287"/>
      <c r="BE30" s="287"/>
      <c r="BF30" s="287"/>
      <c r="BG30" s="175"/>
      <c r="BH30" s="175"/>
      <c r="BI30" s="175"/>
      <c r="BJ30" s="175"/>
      <c r="BK30" s="175"/>
      <c r="BL30" s="175"/>
      <c r="BM30" s="170"/>
      <c r="BN30" s="170"/>
      <c r="BO30" s="170"/>
      <c r="BP30" s="491"/>
      <c r="BQ30" s="491"/>
      <c r="BR30" s="491"/>
      <c r="BS30" s="491"/>
      <c r="BT30" s="463" t="str">
        <f>IF(BP30="","",IF(DD8=TRUE,Q28*DF15,0))</f>
        <v/>
      </c>
      <c r="BU30" s="464"/>
      <c r="BV30" s="464"/>
      <c r="BW30" s="465"/>
      <c r="BX30" s="526" t="str">
        <f>IF(CY11=2,IF(BP30="",IF(DD8=TRUE,Q28*DF15,""),BP30),"")</f>
        <v/>
      </c>
      <c r="BY30" s="527"/>
      <c r="BZ30" s="527"/>
      <c r="CA30" s="528"/>
      <c r="CB30" s="170"/>
      <c r="CC30" s="172"/>
      <c r="CL30" s="4"/>
      <c r="CM30" s="4"/>
      <c r="CN30" s="4"/>
      <c r="CO30" s="4"/>
      <c r="CP30" s="47"/>
      <c r="CQ30" s="35" t="str">
        <f t="shared" ref="CQ30:CQ36" si="10">IF(BC30="","",BC30)</f>
        <v/>
      </c>
      <c r="CR30" s="4"/>
      <c r="CS30" s="4"/>
      <c r="CT30" s="4"/>
      <c r="CU30" s="4"/>
      <c r="CV30" s="4"/>
      <c r="CW30" s="4"/>
      <c r="CX30" s="4"/>
      <c r="CY30" s="4"/>
      <c r="CZ30" s="4"/>
      <c r="DA30" s="4"/>
      <c r="DB30" s="4"/>
      <c r="DC30" s="4"/>
      <c r="DD30" s="4"/>
      <c r="DE30" s="4"/>
      <c r="DF30" s="4"/>
      <c r="DG30" s="4"/>
      <c r="DH30" s="4"/>
      <c r="DI30" s="4"/>
      <c r="DJ30" s="19"/>
      <c r="DK30" s="19"/>
      <c r="DL30" s="19"/>
      <c r="DM30" s="4"/>
      <c r="DN30" s="4"/>
      <c r="DO30" s="4"/>
      <c r="DP30" s="4"/>
      <c r="DQ30" s="4"/>
      <c r="DR30" s="4"/>
      <c r="DS30" s="4"/>
      <c r="DT30" s="4"/>
      <c r="DU30" s="4"/>
      <c r="DV30" s="4"/>
      <c r="DW30" s="4"/>
      <c r="DX30" s="4"/>
      <c r="DY30" s="4"/>
      <c r="DZ30" s="4"/>
      <c r="EA30" s="4"/>
      <c r="EB30" s="93"/>
      <c r="EC30" s="93"/>
      <c r="ED30" s="94"/>
      <c r="EE30" s="91"/>
      <c r="EF30" s="91"/>
    </row>
    <row r="31" spans="1:136" ht="11.1" customHeight="1" thickBot="1" x14ac:dyDescent="0.3">
      <c r="A31" s="130"/>
      <c r="B31" s="152"/>
      <c r="C31" s="152"/>
      <c r="D31" s="352"/>
      <c r="E31" s="352"/>
      <c r="F31" s="352"/>
      <c r="G31" s="352"/>
      <c r="H31" s="352"/>
      <c r="I31" s="352"/>
      <c r="J31" s="352"/>
      <c r="K31" s="352"/>
      <c r="L31" s="355"/>
      <c r="M31" s="355"/>
      <c r="N31" s="355"/>
      <c r="O31" s="355"/>
      <c r="P31" s="355"/>
      <c r="Q31" s="355"/>
      <c r="R31" s="355"/>
      <c r="S31" s="355"/>
      <c r="T31" s="355"/>
      <c r="U31" s="135"/>
      <c r="V31" s="152"/>
      <c r="W31" s="152"/>
      <c r="X31" s="162"/>
      <c r="Y31" s="162"/>
      <c r="Z31" s="162"/>
      <c r="AA31" s="162"/>
      <c r="AB31" s="162"/>
      <c r="AC31" s="162"/>
      <c r="AD31" s="162"/>
      <c r="AE31" s="162"/>
      <c r="AF31" s="162"/>
      <c r="AG31" s="162"/>
      <c r="AH31" s="162"/>
      <c r="AI31" s="162"/>
      <c r="AJ31" s="162"/>
      <c r="AK31" s="162"/>
      <c r="AL31" s="162"/>
      <c r="AM31" s="162"/>
      <c r="AN31" s="162"/>
      <c r="AO31" s="169"/>
      <c r="AQ31" s="170"/>
      <c r="AR31" s="174"/>
      <c r="AS31" s="174"/>
      <c r="AT31" s="489"/>
      <c r="AU31" s="489"/>
      <c r="AV31" s="489"/>
      <c r="AW31" s="489"/>
      <c r="AX31" s="489"/>
      <c r="AY31" s="489"/>
      <c r="AZ31" s="489"/>
      <c r="BA31" s="489"/>
      <c r="BB31" s="287"/>
      <c r="BC31" s="287"/>
      <c r="BD31" s="287"/>
      <c r="BE31" s="287"/>
      <c r="BF31" s="287"/>
      <c r="BG31" s="175"/>
      <c r="BH31" s="175"/>
      <c r="BI31" s="175"/>
      <c r="BJ31" s="175"/>
      <c r="BK31" s="175"/>
      <c r="BL31" s="175"/>
      <c r="BM31" s="170"/>
      <c r="BN31" s="170"/>
      <c r="BO31" s="170"/>
      <c r="BP31" s="492"/>
      <c r="BQ31" s="492"/>
      <c r="BR31" s="492"/>
      <c r="BS31" s="492"/>
      <c r="BT31" s="485"/>
      <c r="BU31" s="287"/>
      <c r="BV31" s="287"/>
      <c r="BW31" s="486"/>
      <c r="BX31" s="529"/>
      <c r="BY31" s="530"/>
      <c r="BZ31" s="530"/>
      <c r="CA31" s="531"/>
      <c r="CB31" s="170"/>
      <c r="CC31" s="172"/>
      <c r="CL31" s="4"/>
      <c r="CM31" s="4"/>
      <c r="CN31" s="4"/>
      <c r="CO31" s="4"/>
      <c r="CP31" s="47"/>
      <c r="CQ31" s="35" t="str">
        <f t="shared" si="10"/>
        <v/>
      </c>
      <c r="CR31" s="4"/>
      <c r="CS31" s="4"/>
      <c r="CT31" s="4"/>
      <c r="CU31" s="4"/>
      <c r="CV31" s="4"/>
      <c r="CW31" s="4" t="s">
        <v>62</v>
      </c>
      <c r="CX31" s="4"/>
      <c r="CY31" s="4"/>
      <c r="CZ31" s="57">
        <f>SUM(CW29:CZ29)</f>
        <v>0</v>
      </c>
      <c r="DA31" s="4"/>
      <c r="DB31" s="4"/>
      <c r="DC31" s="4"/>
      <c r="DD31" s="4"/>
      <c r="DE31" s="4"/>
      <c r="DF31" s="4"/>
      <c r="DG31" s="4"/>
      <c r="DH31" s="4"/>
      <c r="DI31" s="4"/>
      <c r="DJ31" s="19"/>
      <c r="DK31" s="19"/>
      <c r="DL31" s="19"/>
      <c r="DM31" s="4"/>
      <c r="DN31" s="4"/>
      <c r="DO31" s="4"/>
      <c r="DP31" s="4"/>
      <c r="DQ31" s="4"/>
      <c r="DR31" s="4"/>
      <c r="DS31" s="4"/>
      <c r="DT31" s="4"/>
      <c r="DU31" s="4"/>
      <c r="DV31" s="4"/>
      <c r="DW31" s="4"/>
      <c r="DX31" s="4"/>
      <c r="DY31" s="4"/>
      <c r="DZ31" s="4"/>
      <c r="EA31" s="4"/>
      <c r="EB31" s="93"/>
      <c r="EC31" s="93"/>
      <c r="ED31" s="94"/>
      <c r="EE31" s="91"/>
      <c r="EF31" s="91"/>
    </row>
    <row r="32" spans="1:136" ht="21.95" customHeight="1" thickTop="1" thickBot="1" x14ac:dyDescent="0.25">
      <c r="A32" s="130"/>
      <c r="B32" s="152"/>
      <c r="C32" s="152"/>
      <c r="D32" s="176" t="s">
        <v>81</v>
      </c>
      <c r="E32" s="177"/>
      <c r="F32" s="177"/>
      <c r="G32" s="177"/>
      <c r="H32" s="177"/>
      <c r="I32" s="177"/>
      <c r="J32" s="177"/>
      <c r="K32" s="177"/>
      <c r="L32" s="177"/>
      <c r="M32" s="177"/>
      <c r="N32" s="177"/>
      <c r="O32" s="177"/>
      <c r="P32" s="152"/>
      <c r="Q32" s="356"/>
      <c r="R32" s="357"/>
      <c r="S32" s="357"/>
      <c r="T32" s="173" t="s">
        <v>2</v>
      </c>
      <c r="U32" s="135"/>
      <c r="V32" s="152"/>
      <c r="W32" s="152"/>
      <c r="X32" s="330"/>
      <c r="Y32" s="331"/>
      <c r="Z32" s="336" t="s">
        <v>24</v>
      </c>
      <c r="AA32" s="337"/>
      <c r="AB32" s="337"/>
      <c r="AC32" s="337"/>
      <c r="AD32" s="330"/>
      <c r="AE32" s="331"/>
      <c r="AF32" s="328" t="s">
        <v>100</v>
      </c>
      <c r="AG32" s="329"/>
      <c r="AH32" s="329"/>
      <c r="AI32" s="329"/>
      <c r="AJ32" s="330"/>
      <c r="AK32" s="331"/>
      <c r="AL32" s="328" t="s">
        <v>101</v>
      </c>
      <c r="AM32" s="329"/>
      <c r="AN32" s="329"/>
      <c r="AO32" s="130"/>
      <c r="AQ32" s="170"/>
      <c r="AR32" s="170"/>
      <c r="AS32" s="170"/>
      <c r="AT32" s="457" t="str">
        <f>"Fahrrad"&amp;IF(Q32&gt;0,"   ("&amp;Q32&amp;" km á "&amp;DG13&amp;" ct.)","")</f>
        <v>Fahrrad</v>
      </c>
      <c r="AU32" s="489"/>
      <c r="AV32" s="489"/>
      <c r="AW32" s="489"/>
      <c r="AX32" s="287"/>
      <c r="AY32" s="287"/>
      <c r="AZ32" s="287"/>
      <c r="BA32" s="287"/>
      <c r="BB32" s="287"/>
      <c r="BC32" s="287"/>
      <c r="BD32" s="287"/>
      <c r="BE32" s="287"/>
      <c r="BF32" s="287"/>
      <c r="BG32" s="170"/>
      <c r="BH32" s="170"/>
      <c r="BI32" s="170"/>
      <c r="BJ32" s="170"/>
      <c r="BK32" s="170"/>
      <c r="BL32" s="170"/>
      <c r="BM32" s="170"/>
      <c r="BN32" s="170"/>
      <c r="BO32" s="170"/>
      <c r="BP32" s="490"/>
      <c r="BQ32" s="490"/>
      <c r="BR32" s="490"/>
      <c r="BS32" s="490"/>
      <c r="BT32" s="463" t="str">
        <f>IF(BP32="","",IF(DD9=TRUE,Q32*CP4,0))</f>
        <v/>
      </c>
      <c r="BU32" s="464"/>
      <c r="BV32" s="464"/>
      <c r="BW32" s="465"/>
      <c r="BX32" s="460" t="str">
        <f>IF($CY$11=2,IF(BP32="",IF(DD9=TRUE,Q32*CP4,""),BP32),"")</f>
        <v/>
      </c>
      <c r="BY32" s="461"/>
      <c r="BZ32" s="461"/>
      <c r="CA32" s="462"/>
      <c r="CB32" s="170"/>
      <c r="CC32" s="172"/>
      <c r="CL32" s="4"/>
      <c r="CM32" s="4"/>
      <c r="CN32" s="4"/>
      <c r="CO32" s="4"/>
      <c r="CP32" s="47"/>
      <c r="CQ32" s="35" t="str">
        <f t="shared" si="10"/>
        <v/>
      </c>
      <c r="CR32" s="4"/>
      <c r="CS32" s="4"/>
      <c r="CT32" s="4"/>
      <c r="CU32" s="4"/>
      <c r="CV32" s="4"/>
      <c r="CW32" s="4"/>
      <c r="CX32" s="4"/>
      <c r="CY32" s="4"/>
      <c r="CZ32" s="4"/>
      <c r="DA32" s="4"/>
      <c r="DB32" s="4"/>
      <c r="DC32" s="4"/>
      <c r="DD32" s="4"/>
      <c r="DE32" s="4"/>
      <c r="DF32" s="4"/>
      <c r="DG32" s="4"/>
      <c r="DH32" s="4"/>
      <c r="DI32" s="4"/>
      <c r="DJ32" s="17"/>
      <c r="DK32" s="17"/>
      <c r="DL32" s="17"/>
      <c r="DM32" s="4"/>
      <c r="DN32" s="4"/>
      <c r="DO32" s="4"/>
      <c r="DP32" s="4"/>
      <c r="DQ32" s="19"/>
      <c r="DR32" s="4"/>
      <c r="DS32" s="4"/>
      <c r="DT32" s="4"/>
      <c r="DU32" s="19"/>
      <c r="DV32" s="19"/>
      <c r="DW32" s="19"/>
      <c r="DX32" s="4"/>
      <c r="DY32" s="4"/>
      <c r="DZ32" s="4"/>
      <c r="EA32" s="4"/>
      <c r="EB32" s="93"/>
      <c r="EC32" s="93"/>
      <c r="ED32" s="94"/>
      <c r="EE32" s="95"/>
      <c r="EF32" s="95"/>
    </row>
    <row r="33" spans="1:136" ht="21.95" customHeight="1" thickTop="1" x14ac:dyDescent="0.2">
      <c r="A33" s="130"/>
      <c r="B33" s="152"/>
      <c r="C33" s="152"/>
      <c r="D33" s="293" t="s">
        <v>82</v>
      </c>
      <c r="E33" s="294"/>
      <c r="F33" s="294"/>
      <c r="G33" s="294"/>
      <c r="H33" s="294"/>
      <c r="I33" s="294"/>
      <c r="J33" s="294"/>
      <c r="K33" s="294"/>
      <c r="L33" s="294"/>
      <c r="M33" s="294"/>
      <c r="N33" s="294"/>
      <c r="O33" s="294"/>
      <c r="P33" s="295"/>
      <c r="Q33" s="296"/>
      <c r="R33" s="296"/>
      <c r="S33" s="296"/>
      <c r="T33" s="168" t="s">
        <v>0</v>
      </c>
      <c r="U33" s="135"/>
      <c r="V33" s="152"/>
      <c r="W33" s="178"/>
      <c r="X33" s="178"/>
      <c r="Y33" s="178"/>
      <c r="Z33" s="178"/>
      <c r="AA33" s="178"/>
      <c r="AB33" s="178"/>
      <c r="AC33" s="178"/>
      <c r="AD33" s="178"/>
      <c r="AE33" s="178"/>
      <c r="AF33" s="178"/>
      <c r="AG33" s="178"/>
      <c r="AH33" s="178"/>
      <c r="AI33" s="178"/>
      <c r="AJ33" s="178"/>
      <c r="AK33" s="178"/>
      <c r="AL33" s="178"/>
      <c r="AM33" s="178"/>
      <c r="AN33" s="178"/>
      <c r="AO33" s="130"/>
      <c r="AQ33" s="170"/>
      <c r="AR33" s="170" t="s">
        <v>69</v>
      </c>
      <c r="AS33" s="170"/>
      <c r="AT33" s="170"/>
      <c r="AU33" s="170"/>
      <c r="AV33" s="170"/>
      <c r="AW33" s="170"/>
      <c r="AX33" s="170"/>
      <c r="AY33" s="170"/>
      <c r="AZ33" s="170"/>
      <c r="BA33" s="170"/>
      <c r="BB33" s="170"/>
      <c r="BC33" s="170"/>
      <c r="BD33" s="170"/>
      <c r="BE33" s="170"/>
      <c r="BF33" s="170"/>
      <c r="BG33" s="170"/>
      <c r="BH33" s="170"/>
      <c r="BI33" s="170"/>
      <c r="BJ33" s="170"/>
      <c r="BK33" s="170"/>
      <c r="BL33" s="170"/>
      <c r="BM33" s="170"/>
      <c r="BN33" s="170"/>
      <c r="BO33" s="170"/>
      <c r="BP33" s="490"/>
      <c r="BQ33" s="490"/>
      <c r="BR33" s="490"/>
      <c r="BS33" s="490"/>
      <c r="BT33" s="463" t="str">
        <f>IF(BP33="","",IF(DD7=TRUE,P27,0))</f>
        <v/>
      </c>
      <c r="BU33" s="464"/>
      <c r="BV33" s="464"/>
      <c r="BW33" s="465"/>
      <c r="BX33" s="460" t="str">
        <f>IF($CY$11=2,IF(BP33="",IF(DD7=TRUE,P27,""),BP33),"")</f>
        <v/>
      </c>
      <c r="BY33" s="461"/>
      <c r="BZ33" s="461"/>
      <c r="CA33" s="462"/>
      <c r="CB33" s="170"/>
      <c r="CC33" s="172"/>
      <c r="CL33" s="4"/>
      <c r="CM33" s="4"/>
      <c r="CN33" s="4"/>
      <c r="CO33" s="4"/>
      <c r="CP33" s="47"/>
      <c r="CQ33" s="35" t="str">
        <f t="shared" si="10"/>
        <v/>
      </c>
      <c r="CR33" s="4"/>
      <c r="CS33" s="69"/>
      <c r="CT33" s="70" t="s">
        <v>55</v>
      </c>
      <c r="CU33" s="70" t="s">
        <v>56</v>
      </c>
      <c r="CV33" s="70" t="s">
        <v>57</v>
      </c>
      <c r="CW33" s="62"/>
      <c r="CX33" s="70" t="s">
        <v>55</v>
      </c>
      <c r="CY33" s="70" t="s">
        <v>56</v>
      </c>
      <c r="CZ33" s="71" t="s">
        <v>57</v>
      </c>
      <c r="DA33" s="4"/>
      <c r="DB33" s="4"/>
      <c r="DC33" s="4"/>
      <c r="DD33" s="4"/>
      <c r="DE33" s="4"/>
      <c r="DF33" s="4"/>
      <c r="DG33" s="4"/>
      <c r="DH33" s="4"/>
      <c r="DI33" s="4"/>
      <c r="DJ33" s="17"/>
      <c r="DK33" s="17"/>
      <c r="DL33" s="17"/>
      <c r="DM33" s="4"/>
      <c r="DN33" s="4"/>
      <c r="DO33" s="4"/>
      <c r="DP33" s="4"/>
      <c r="DQ33" s="19"/>
      <c r="DR33" s="4"/>
      <c r="DS33" s="4"/>
      <c r="DT33" s="4"/>
      <c r="DU33" s="19"/>
      <c r="DV33" s="19"/>
      <c r="DW33" s="19"/>
      <c r="DX33" s="4"/>
      <c r="DY33" s="4"/>
      <c r="DZ33" s="4"/>
      <c r="EA33" s="4"/>
      <c r="EB33" s="93"/>
      <c r="EC33" s="93"/>
      <c r="ED33" s="94"/>
      <c r="EE33" s="95"/>
      <c r="EF33" s="95"/>
    </row>
    <row r="34" spans="1:136" ht="21.95" customHeight="1" x14ac:dyDescent="0.2">
      <c r="A34" s="130"/>
      <c r="B34" s="179"/>
      <c r="C34" s="130"/>
      <c r="D34" s="130"/>
      <c r="E34" s="130"/>
      <c r="F34" s="130"/>
      <c r="G34" s="130"/>
      <c r="H34" s="130"/>
      <c r="I34" s="130"/>
      <c r="J34" s="130"/>
      <c r="K34" s="130"/>
      <c r="L34" s="130"/>
      <c r="M34" s="130"/>
      <c r="N34" s="130"/>
      <c r="O34" s="130"/>
      <c r="P34" s="130"/>
      <c r="Q34" s="130"/>
      <c r="R34" s="130"/>
      <c r="S34" s="130"/>
      <c r="T34" s="130"/>
      <c r="U34" s="135"/>
      <c r="V34" s="299" t="str">
        <f>IF(CM20&gt;CL20,IF(OR(X32&gt;CU21,AD32&gt;CU21,AJ32&gt;CU21),"Achtung:",""),"")</f>
        <v/>
      </c>
      <c r="W34" s="300"/>
      <c r="X34" s="300"/>
      <c r="Y34" s="297" t="str">
        <f>IF(CM20&gt;CL20,IF(X32&gt;$CU$21,X32&amp;" mal Frühstück an "&amp;$CU$21&amp;" vollen Tagen ???",IF(AD32&gt;$CU$21,AD32&amp;" mal Mittagessen an "&amp;$CU$21&amp;" vollen Tagen ???",IF(AJ32&gt;$CU$21,AJ32&amp;" mal Abendessen an "&amp;$CU$21&amp;" vollen Tagen ???",""))),"")</f>
        <v/>
      </c>
      <c r="Z34" s="298"/>
      <c r="AA34" s="298"/>
      <c r="AB34" s="298"/>
      <c r="AC34" s="298"/>
      <c r="AD34" s="298"/>
      <c r="AE34" s="298"/>
      <c r="AF34" s="298"/>
      <c r="AG34" s="298"/>
      <c r="AH34" s="298"/>
      <c r="AI34" s="298"/>
      <c r="AJ34" s="298"/>
      <c r="AK34" s="298"/>
      <c r="AL34" s="298"/>
      <c r="AM34" s="298"/>
      <c r="AN34" s="135"/>
      <c r="AO34" s="130"/>
      <c r="AQ34" s="170"/>
      <c r="AR34" s="170" t="s">
        <v>70</v>
      </c>
      <c r="AS34" s="170"/>
      <c r="AT34" s="170"/>
      <c r="AU34" s="170"/>
      <c r="AV34" s="170"/>
      <c r="AW34" s="170"/>
      <c r="AX34" s="170"/>
      <c r="AY34" s="170"/>
      <c r="AZ34" s="170"/>
      <c r="BA34" s="170"/>
      <c r="BB34" s="170"/>
      <c r="BC34" s="170"/>
      <c r="BD34" s="170"/>
      <c r="BE34" s="170"/>
      <c r="BF34" s="170"/>
      <c r="BG34" s="170"/>
      <c r="BH34" s="170"/>
      <c r="BI34" s="170"/>
      <c r="BJ34" s="170"/>
      <c r="BK34" s="170"/>
      <c r="BL34" s="170"/>
      <c r="BM34" s="170"/>
      <c r="BN34" s="170"/>
      <c r="BO34" s="170"/>
      <c r="BP34" s="490"/>
      <c r="BQ34" s="490"/>
      <c r="BR34" s="490"/>
      <c r="BS34" s="490"/>
      <c r="BT34" s="463" t="str">
        <f>IF(BP34="","",IF(DD9=TRUE,P33,0))</f>
        <v/>
      </c>
      <c r="BU34" s="464"/>
      <c r="BV34" s="464"/>
      <c r="BW34" s="465"/>
      <c r="BX34" s="460" t="str">
        <f>IF($CY$11=2,IF(BP34="",IF(DD10=TRUE,P33,""),BP34),"")</f>
        <v/>
      </c>
      <c r="BY34" s="461"/>
      <c r="BZ34" s="461"/>
      <c r="CA34" s="462"/>
      <c r="CB34" s="170"/>
      <c r="CC34" s="172"/>
      <c r="CL34" s="4"/>
      <c r="CM34" s="4"/>
      <c r="CN34" s="4"/>
      <c r="CO34" s="4"/>
      <c r="CP34" s="47"/>
      <c r="CQ34" s="35" t="str">
        <f t="shared" si="10"/>
        <v/>
      </c>
      <c r="CR34" s="4"/>
      <c r="CS34" s="181" t="s">
        <v>39</v>
      </c>
      <c r="CT34" s="230" t="b">
        <f>IF('Hinweise-allg.Eing.'!CT34="","",'Hinweise-allg.Eing.'!CT34)</f>
        <v>0</v>
      </c>
      <c r="CU34" s="230" t="b">
        <f>IF('Hinweise-allg.Eing.'!CU34="","",'Hinweise-allg.Eing.'!CU34)</f>
        <v>0</v>
      </c>
      <c r="CV34" s="230" t="b">
        <f>IF('Hinweise-allg.Eing.'!CV34="","",'Hinweise-allg.Eing.'!CV34)</f>
        <v>0</v>
      </c>
      <c r="CW34" s="4"/>
      <c r="CX34" s="4">
        <f>$CP$21*IF(CT34=TRUE,1,0)</f>
        <v>0</v>
      </c>
      <c r="CY34" s="4">
        <f t="shared" ref="CY34:CZ34" si="11">$CP$21*IF(CU34=TRUE,1,0)</f>
        <v>0</v>
      </c>
      <c r="CZ34" s="65">
        <f t="shared" si="11"/>
        <v>0</v>
      </c>
      <c r="DA34" s="4"/>
      <c r="DB34" s="4"/>
      <c r="DC34" s="4"/>
      <c r="DD34" s="4"/>
      <c r="DE34" s="4"/>
      <c r="DF34" s="4"/>
      <c r="DG34" s="4"/>
      <c r="DH34" s="4"/>
      <c r="DI34" s="4"/>
      <c r="DJ34" s="17"/>
      <c r="DK34" s="17"/>
      <c r="DL34" s="17"/>
      <c r="DM34" s="17"/>
      <c r="DN34" s="17"/>
      <c r="DO34" s="4"/>
      <c r="DP34" s="4"/>
      <c r="DQ34" s="19"/>
      <c r="DR34" s="4"/>
      <c r="DS34" s="4"/>
      <c r="DT34" s="4"/>
      <c r="DU34" s="19"/>
      <c r="DV34" s="19"/>
      <c r="DW34" s="19"/>
      <c r="DX34" s="4"/>
      <c r="DY34" s="4"/>
      <c r="DZ34" s="4"/>
      <c r="EA34" s="4"/>
      <c r="EB34" s="93"/>
      <c r="EC34" s="93"/>
      <c r="ED34" s="94"/>
      <c r="EE34" s="95"/>
      <c r="EF34" s="95"/>
    </row>
    <row r="35" spans="1:136" ht="21.95" customHeight="1" x14ac:dyDescent="0.2">
      <c r="A35" s="130"/>
      <c r="B35" s="179"/>
      <c r="C35" s="130"/>
      <c r="D35" s="130"/>
      <c r="E35" s="130"/>
      <c r="F35" s="130"/>
      <c r="G35" s="130"/>
      <c r="H35" s="130"/>
      <c r="I35" s="130"/>
      <c r="J35" s="130"/>
      <c r="K35" s="130"/>
      <c r="L35" s="130"/>
      <c r="M35" s="130"/>
      <c r="N35" s="130"/>
      <c r="O35" s="130"/>
      <c r="P35" s="130"/>
      <c r="Q35" s="130"/>
      <c r="R35" s="130"/>
      <c r="S35" s="130"/>
      <c r="T35" s="130"/>
      <c r="U35" s="135"/>
      <c r="V35" s="180"/>
      <c r="W35" s="135"/>
      <c r="X35" s="135"/>
      <c r="Y35" s="131"/>
      <c r="Z35" s="135"/>
      <c r="AA35" s="135"/>
      <c r="AB35" s="135"/>
      <c r="AC35" s="135"/>
      <c r="AD35" s="135"/>
      <c r="AE35" s="135"/>
      <c r="AF35" s="135"/>
      <c r="AG35" s="135"/>
      <c r="AH35" s="135"/>
      <c r="AI35" s="135"/>
      <c r="AJ35" s="135"/>
      <c r="AK35" s="135"/>
      <c r="AL35" s="135"/>
      <c r="AM35" s="135"/>
      <c r="AN35" s="135"/>
      <c r="AO35" s="130"/>
      <c r="AQ35" s="170"/>
      <c r="AR35" s="170" t="s">
        <v>71</v>
      </c>
      <c r="AS35" s="170"/>
      <c r="AT35" s="170"/>
      <c r="AU35" s="170"/>
      <c r="AV35" s="170"/>
      <c r="AW35" s="170"/>
      <c r="AX35" s="170"/>
      <c r="AY35" s="170"/>
      <c r="AZ35" s="170"/>
      <c r="BA35" s="170"/>
      <c r="BB35" s="170"/>
      <c r="BC35" s="170"/>
      <c r="BD35" s="170"/>
      <c r="BE35" s="170"/>
      <c r="BF35" s="170"/>
      <c r="BG35" s="170"/>
      <c r="BH35" s="170"/>
      <c r="BI35" s="170"/>
      <c r="BJ35" s="170"/>
      <c r="BK35" s="170"/>
      <c r="BL35" s="170"/>
      <c r="BM35" s="170"/>
      <c r="BN35" s="170"/>
      <c r="BO35" s="170"/>
      <c r="BP35" s="525"/>
      <c r="BQ35" s="525"/>
      <c r="BR35" s="525"/>
      <c r="BS35" s="525"/>
      <c r="BT35" s="463" t="str">
        <f>IF(BP35="","",IF(BP23=0,0,BP23))</f>
        <v/>
      </c>
      <c r="BU35" s="464"/>
      <c r="BV35" s="464"/>
      <c r="BW35" s="465"/>
      <c r="BX35" s="460" t="str">
        <f>IF(BP35="",IF(BP23=0,"",BP23),BP35)</f>
        <v/>
      </c>
      <c r="BY35" s="461"/>
      <c r="BZ35" s="461"/>
      <c r="CA35" s="462"/>
      <c r="CB35" s="170"/>
      <c r="CC35" s="172"/>
      <c r="CL35" s="4"/>
      <c r="CM35" s="4"/>
      <c r="CN35" s="4"/>
      <c r="CO35" s="4"/>
      <c r="CP35" s="47"/>
      <c r="CQ35" s="35" t="str">
        <f t="shared" si="10"/>
        <v/>
      </c>
      <c r="CR35" s="4"/>
      <c r="CS35" s="181" t="s">
        <v>52</v>
      </c>
      <c r="CT35" s="230" t="b">
        <f>CT34</f>
        <v>0</v>
      </c>
      <c r="CU35" s="230" t="b">
        <f t="shared" ref="CU35:CV35" si="12">CU34</f>
        <v>0</v>
      </c>
      <c r="CV35" s="230" t="b">
        <f t="shared" si="12"/>
        <v>0</v>
      </c>
      <c r="CW35" s="4"/>
      <c r="CX35" s="4">
        <f>$CQ$21*IF(CT35=TRUE,1,0)</f>
        <v>0</v>
      </c>
      <c r="CY35" s="4">
        <f t="shared" ref="CY35:CZ35" si="13">$CQ$21*IF(CU35=TRUE,1,0)</f>
        <v>0</v>
      </c>
      <c r="CZ35" s="65">
        <f t="shared" si="13"/>
        <v>0</v>
      </c>
      <c r="DA35" s="4"/>
      <c r="DB35" s="4"/>
      <c r="DC35" s="4"/>
      <c r="DD35" s="4"/>
      <c r="DE35" s="4"/>
      <c r="DF35" s="4"/>
      <c r="DG35" s="4"/>
      <c r="DH35" s="4"/>
      <c r="DI35" s="4"/>
      <c r="DJ35" s="17"/>
      <c r="DK35" s="17"/>
      <c r="DL35" s="17"/>
      <c r="DM35" s="17"/>
      <c r="DN35" s="17"/>
      <c r="DO35" s="4"/>
      <c r="DP35" s="4"/>
      <c r="DQ35" s="19"/>
      <c r="DR35" s="4"/>
      <c r="DS35" s="4"/>
      <c r="DT35" s="4"/>
      <c r="DU35" s="19"/>
      <c r="DV35" s="19"/>
      <c r="DW35" s="19"/>
      <c r="DX35" s="4"/>
      <c r="DY35" s="4"/>
      <c r="DZ35" s="4"/>
      <c r="EA35" s="4"/>
      <c r="EB35" s="93"/>
      <c r="EC35" s="93"/>
      <c r="ED35" s="94"/>
      <c r="EE35" s="95"/>
      <c r="EF35" s="95"/>
    </row>
    <row r="36" spans="1:136" ht="21.95" customHeight="1" x14ac:dyDescent="0.2">
      <c r="A36" s="130"/>
      <c r="B36" s="196"/>
      <c r="C36" s="197"/>
      <c r="D36" s="201"/>
      <c r="E36" s="535" t="s">
        <v>3</v>
      </c>
      <c r="F36" s="535"/>
      <c r="G36" s="535"/>
      <c r="H36" s="535"/>
      <c r="I36" s="535"/>
      <c r="J36" s="535"/>
      <c r="K36" s="535"/>
      <c r="L36" s="535"/>
      <c r="M36" s="535"/>
      <c r="N36" s="535"/>
      <c r="O36" s="535"/>
      <c r="P36" s="535"/>
      <c r="Q36" s="535"/>
      <c r="R36" s="535"/>
      <c r="S36" s="535"/>
      <c r="T36" s="535"/>
      <c r="U36" s="535"/>
      <c r="V36" s="535"/>
      <c r="W36" s="535"/>
      <c r="X36" s="142"/>
      <c r="Y36" s="142"/>
      <c r="Z36" s="142"/>
      <c r="AA36" s="142"/>
      <c r="AB36" s="142"/>
      <c r="AC36" s="142"/>
      <c r="AD36" s="142"/>
      <c r="AE36" s="142"/>
      <c r="AF36" s="142"/>
      <c r="AG36" s="142"/>
      <c r="AH36" s="142"/>
      <c r="AI36" s="142"/>
      <c r="AJ36" s="142"/>
      <c r="AK36" s="142"/>
      <c r="AL36" s="142"/>
      <c r="AM36" s="142"/>
      <c r="AN36" s="143"/>
      <c r="AO36" s="130"/>
      <c r="AQ36" s="170"/>
      <c r="AR36" s="170" t="s">
        <v>4</v>
      </c>
      <c r="AS36" s="170"/>
      <c r="AT36" s="170"/>
      <c r="AU36" s="170"/>
      <c r="AV36" s="501"/>
      <c r="AW36" s="502"/>
      <c r="AX36" s="502"/>
      <c r="AY36" s="502"/>
      <c r="AZ36" s="502"/>
      <c r="BA36" s="502"/>
      <c r="BB36" s="502"/>
      <c r="BC36" s="502"/>
      <c r="BD36" s="502"/>
      <c r="BE36" s="502"/>
      <c r="BF36" s="502"/>
      <c r="BG36" s="502"/>
      <c r="BH36" s="502"/>
      <c r="BI36" s="502"/>
      <c r="BJ36" s="502"/>
      <c r="BK36" s="502"/>
      <c r="BL36" s="502"/>
      <c r="BM36" s="502"/>
      <c r="BN36" s="503"/>
      <c r="BO36" s="170"/>
      <c r="BP36" s="490"/>
      <c r="BQ36" s="490"/>
      <c r="BR36" s="490"/>
      <c r="BS36" s="490"/>
      <c r="BT36" s="170"/>
      <c r="BU36" s="170"/>
      <c r="BV36" s="170"/>
      <c r="BW36" s="170"/>
      <c r="BX36" s="460" t="str">
        <f>IF(BP36="","",BP36)</f>
        <v/>
      </c>
      <c r="BY36" s="461"/>
      <c r="BZ36" s="461"/>
      <c r="CA36" s="462"/>
      <c r="CB36" s="170"/>
      <c r="CC36" s="172"/>
      <c r="CL36" s="4"/>
      <c r="CM36" s="4"/>
      <c r="CN36" s="4"/>
      <c r="CO36" s="4"/>
      <c r="CP36" s="47"/>
      <c r="CQ36" s="35" t="str">
        <f t="shared" si="10"/>
        <v/>
      </c>
      <c r="CR36" s="4"/>
      <c r="CS36" s="181" t="s">
        <v>109</v>
      </c>
      <c r="CT36" s="230"/>
      <c r="CU36" s="230"/>
      <c r="CV36" s="230"/>
      <c r="CW36" s="4"/>
      <c r="CX36" s="4">
        <f>CQ21*IF(OR(CY12=1,CY12=3),CU21,IF(OR(CY12=2,CY12=5),0,IF(CY12=4,X32,0)))</f>
        <v>0</v>
      </c>
      <c r="CY36" s="4">
        <f>CQ21*IF(OR(CY12=1,CY12=2),CU21,IF(OR(CY12=3,CY12=5),0,IF(CY12=4,AD32,0)))</f>
        <v>0</v>
      </c>
      <c r="CZ36" s="65">
        <f>CQ21*IF(OR(CY12=1,CY12=2),CU21,IF(OR(CY12=3,CY12=5),0,IF(CY12=4,AJ32,0)))</f>
        <v>0</v>
      </c>
      <c r="DA36" s="4"/>
      <c r="DB36" s="4"/>
      <c r="DC36" s="4"/>
      <c r="DD36" s="4"/>
      <c r="DE36" s="4"/>
      <c r="DF36" s="4"/>
      <c r="DG36" s="4"/>
      <c r="DH36" s="4"/>
      <c r="DI36" s="4"/>
      <c r="DJ36" s="17"/>
      <c r="DK36" s="17"/>
      <c r="DL36" s="17"/>
      <c r="DM36" s="17"/>
      <c r="DN36" s="17"/>
      <c r="DO36" s="4"/>
      <c r="DP36" s="4"/>
      <c r="DQ36" s="19"/>
      <c r="DR36" s="4"/>
      <c r="DS36" s="4"/>
      <c r="DT36" s="4"/>
      <c r="DU36" s="19"/>
      <c r="DV36" s="19"/>
      <c r="DW36" s="19"/>
      <c r="DX36" s="4"/>
      <c r="DY36" s="4"/>
      <c r="DZ36" s="4"/>
      <c r="EA36" s="4"/>
      <c r="EB36" s="93"/>
      <c r="EC36" s="93"/>
      <c r="ED36" s="94"/>
      <c r="EE36" s="95"/>
      <c r="EF36" s="95"/>
    </row>
    <row r="37" spans="1:136" ht="21.95" customHeight="1" x14ac:dyDescent="0.2">
      <c r="A37" s="130"/>
      <c r="B37" s="198"/>
      <c r="C37" s="199"/>
      <c r="D37" s="202"/>
      <c r="E37" s="536" t="s">
        <v>107</v>
      </c>
      <c r="F37" s="536"/>
      <c r="G37" s="536"/>
      <c r="H37" s="536"/>
      <c r="I37" s="536"/>
      <c r="J37" s="536"/>
      <c r="K37" s="536"/>
      <c r="L37" s="536"/>
      <c r="M37" s="536"/>
      <c r="N37" s="536"/>
      <c r="O37" s="536"/>
      <c r="P37" s="536"/>
      <c r="Q37" s="536"/>
      <c r="R37" s="536"/>
      <c r="S37" s="536"/>
      <c r="T37" s="536"/>
      <c r="U37" s="536"/>
      <c r="V37" s="536"/>
      <c r="W37" s="537"/>
      <c r="X37" s="538"/>
      <c r="Y37" s="538"/>
      <c r="Z37" s="538"/>
      <c r="AA37" s="538"/>
      <c r="AB37" s="539"/>
      <c r="AC37" s="540"/>
      <c r="AD37" s="540"/>
      <c r="AE37" s="540"/>
      <c r="AF37" s="540"/>
      <c r="AG37" s="540"/>
      <c r="AH37" s="540"/>
      <c r="AI37" s="540"/>
      <c r="AJ37" s="540"/>
      <c r="AK37" s="206" t="s">
        <v>108</v>
      </c>
      <c r="AL37" s="152"/>
      <c r="AM37" s="152"/>
      <c r="AN37" s="184"/>
      <c r="AO37" s="130"/>
      <c r="AQ37" s="170"/>
      <c r="AR37" s="170"/>
      <c r="AS37" s="170"/>
      <c r="AT37" s="170"/>
      <c r="AU37" s="170"/>
      <c r="AV37" s="170"/>
      <c r="AW37" s="170"/>
      <c r="AX37" s="170"/>
      <c r="AY37" s="170"/>
      <c r="AZ37" s="170"/>
      <c r="BA37" s="170"/>
      <c r="BB37" s="170"/>
      <c r="BC37" s="170"/>
      <c r="BD37" s="170"/>
      <c r="BE37" s="170"/>
      <c r="BF37" s="170"/>
      <c r="BG37" s="170"/>
      <c r="BH37" s="170"/>
      <c r="BI37" s="170"/>
      <c r="BJ37" s="170"/>
      <c r="BK37" s="170"/>
      <c r="BL37" s="170"/>
      <c r="BM37" s="170"/>
      <c r="BN37" s="170"/>
      <c r="BO37" s="170"/>
      <c r="BP37" s="170"/>
      <c r="BQ37" s="170"/>
      <c r="BR37" s="170"/>
      <c r="BS37" s="170"/>
      <c r="BT37" s="170"/>
      <c r="BU37" s="170"/>
      <c r="BV37" s="170"/>
      <c r="BW37" s="170"/>
      <c r="BX37" s="170"/>
      <c r="BY37" s="170"/>
      <c r="BZ37" s="170"/>
      <c r="CA37" s="170"/>
      <c r="CB37" s="170"/>
      <c r="CC37" s="172"/>
      <c r="CL37" s="4"/>
      <c r="CM37" s="4"/>
      <c r="CN37" s="4"/>
      <c r="CO37" s="4"/>
      <c r="CP37" s="4"/>
      <c r="CQ37" s="4"/>
      <c r="CR37" s="4"/>
      <c r="CS37" s="182" t="s">
        <v>54</v>
      </c>
      <c r="CT37" s="231" t="b">
        <f>IF('Hinweise-allg.Eing.'!CT37="","",'Hinweise-allg.Eing.'!CT37)</f>
        <v>0</v>
      </c>
      <c r="CU37" s="231" t="b">
        <f>IF('Hinweise-allg.Eing.'!CU37="","",'Hinweise-allg.Eing.'!CU37)</f>
        <v>0</v>
      </c>
      <c r="CV37" s="231" t="b">
        <f>IF('Hinweise-allg.Eing.'!CV37="","",'Hinweise-allg.Eing.'!CV37)</f>
        <v>0</v>
      </c>
      <c r="CW37" s="67"/>
      <c r="CX37" s="67">
        <f>$CQ$21*IF(CT37=TRUE,1,0)</f>
        <v>0</v>
      </c>
      <c r="CY37" s="67">
        <f t="shared" ref="CY37:CZ37" si="14">$CQ$21*IF(CU37=TRUE,1,0)</f>
        <v>0</v>
      </c>
      <c r="CZ37" s="68">
        <f t="shared" si="14"/>
        <v>0</v>
      </c>
      <c r="DA37" s="4"/>
      <c r="DB37" s="4"/>
      <c r="DC37" s="4"/>
      <c r="DD37" s="4"/>
      <c r="DE37" s="4"/>
      <c r="DF37" s="4"/>
      <c r="DG37" s="4"/>
      <c r="DH37" s="4"/>
      <c r="DI37" s="4"/>
      <c r="DJ37" s="17"/>
      <c r="DK37" s="17"/>
      <c r="DL37" s="17"/>
      <c r="DM37" s="17"/>
      <c r="DN37" s="17"/>
      <c r="DO37" s="4"/>
      <c r="DP37" s="4"/>
      <c r="DQ37" s="19"/>
      <c r="DR37" s="4"/>
      <c r="DS37" s="4"/>
      <c r="DT37" s="4"/>
      <c r="DU37" s="19"/>
      <c r="DV37" s="19"/>
      <c r="DW37" s="19"/>
      <c r="DX37" s="4"/>
      <c r="DY37" s="4"/>
      <c r="DZ37" s="4"/>
      <c r="EA37" s="4"/>
      <c r="EB37" s="93"/>
      <c r="EC37" s="93"/>
      <c r="ED37" s="94"/>
      <c r="EE37" s="95"/>
      <c r="EF37" s="95"/>
    </row>
    <row r="38" spans="1:136" ht="21.95" customHeight="1" x14ac:dyDescent="0.25">
      <c r="A38" s="130"/>
      <c r="B38" s="183"/>
      <c r="C38" s="161"/>
      <c r="D38" s="162"/>
      <c r="E38" s="162"/>
      <c r="F38" s="162"/>
      <c r="G38" s="162"/>
      <c r="H38" s="162"/>
      <c r="I38" s="162"/>
      <c r="J38" s="162"/>
      <c r="K38" s="162"/>
      <c r="L38" s="162"/>
      <c r="M38" s="162"/>
      <c r="N38" s="162"/>
      <c r="O38" s="162"/>
      <c r="P38" s="162"/>
      <c r="Q38" s="162"/>
      <c r="R38" s="162"/>
      <c r="S38" s="162"/>
      <c r="T38" s="162"/>
      <c r="U38" s="152"/>
      <c r="V38" s="152"/>
      <c r="W38" s="152"/>
      <c r="X38" s="152"/>
      <c r="Y38" s="152"/>
      <c r="Z38" s="152"/>
      <c r="AA38" s="152"/>
      <c r="AB38" s="152"/>
      <c r="AC38" s="152"/>
      <c r="AD38" s="152"/>
      <c r="AE38" s="152"/>
      <c r="AF38" s="152"/>
      <c r="AG38" s="152"/>
      <c r="AH38" s="545" t="s">
        <v>154</v>
      </c>
      <c r="AI38" s="546"/>
      <c r="AJ38" s="546"/>
      <c r="AK38" s="546"/>
      <c r="AL38" s="546"/>
      <c r="AM38" s="546"/>
      <c r="AN38" s="184"/>
      <c r="AO38" s="130"/>
      <c r="AQ38" s="170"/>
      <c r="AR38" s="185" t="s">
        <v>138</v>
      </c>
      <c r="AS38" s="170"/>
      <c r="AT38" s="170"/>
      <c r="AU38" s="170"/>
      <c r="AV38" s="170"/>
      <c r="AW38" s="170"/>
      <c r="AX38" s="170"/>
      <c r="AY38" s="170"/>
      <c r="AZ38" s="170"/>
      <c r="BA38" s="170"/>
      <c r="BB38" s="170"/>
      <c r="BC38" s="170"/>
      <c r="BD38" s="170"/>
      <c r="BE38" s="170"/>
      <c r="BF38" s="170"/>
      <c r="BG38" s="170"/>
      <c r="BH38" s="170"/>
      <c r="BI38" s="170"/>
      <c r="BJ38" s="170"/>
      <c r="BK38" s="170"/>
      <c r="BL38" s="170"/>
      <c r="BM38" s="170"/>
      <c r="BN38" s="170"/>
      <c r="BO38" s="170"/>
      <c r="BP38" s="171"/>
      <c r="BQ38" s="170"/>
      <c r="BR38" s="170"/>
      <c r="BS38" s="170"/>
      <c r="BT38" s="170"/>
      <c r="BU38" s="170"/>
      <c r="BV38" s="170"/>
      <c r="BW38" s="186" t="s">
        <v>134</v>
      </c>
      <c r="BX38" s="495">
        <f>SUM(BX27:CA36)</f>
        <v>0</v>
      </c>
      <c r="BY38" s="496"/>
      <c r="BZ38" s="496"/>
      <c r="CA38" s="497"/>
      <c r="CB38" s="170"/>
      <c r="CC38" s="172"/>
      <c r="CL38" s="195"/>
      <c r="CM38" s="195"/>
      <c r="CN38" s="195"/>
      <c r="CO38" s="195"/>
      <c r="CP38" s="195"/>
      <c r="CQ38" s="195"/>
      <c r="CR38" s="195"/>
      <c r="CS38" s="195"/>
      <c r="CT38" s="195"/>
      <c r="CU38" s="195"/>
      <c r="CV38" s="195"/>
      <c r="CW38" s="195"/>
      <c r="CX38" s="195"/>
      <c r="CY38" s="195"/>
      <c r="CZ38" s="195"/>
      <c r="DA38" s="195"/>
      <c r="DB38" s="195"/>
      <c r="DC38" s="195"/>
      <c r="DD38" s="195"/>
      <c r="DE38" s="195"/>
      <c r="DF38" s="195"/>
      <c r="DG38" s="195"/>
      <c r="DH38" s="195"/>
      <c r="DI38" s="195"/>
      <c r="DJ38" s="195"/>
      <c r="DK38" s="195"/>
      <c r="DL38" s="195"/>
      <c r="DM38" s="195"/>
      <c r="DN38" s="195"/>
      <c r="DO38" s="195"/>
      <c r="DP38" s="195"/>
      <c r="DQ38" s="195"/>
      <c r="DR38" s="195"/>
      <c r="DS38" s="195"/>
      <c r="DT38" s="195"/>
      <c r="DU38" s="195"/>
      <c r="DV38" s="195"/>
      <c r="DW38" s="195"/>
      <c r="DX38" s="195"/>
      <c r="DY38" s="195"/>
      <c r="DZ38" s="195"/>
      <c r="EA38" s="195"/>
    </row>
    <row r="39" spans="1:136" ht="21.95" customHeight="1" thickBot="1" x14ac:dyDescent="0.25">
      <c r="A39" s="130"/>
      <c r="B39" s="543" t="str">
        <f>IF(G6="","","Obige Angaben erfolgten von der/dem Antragsteller(in)  ("&amp;G6&amp;")  am …")</f>
        <v/>
      </c>
      <c r="C39" s="544"/>
      <c r="D39" s="544"/>
      <c r="E39" s="544"/>
      <c r="F39" s="544"/>
      <c r="G39" s="544"/>
      <c r="H39" s="544"/>
      <c r="I39" s="544"/>
      <c r="J39" s="544"/>
      <c r="K39" s="544"/>
      <c r="L39" s="544"/>
      <c r="M39" s="544"/>
      <c r="N39" s="544"/>
      <c r="O39" s="544"/>
      <c r="P39" s="544"/>
      <c r="Q39" s="544"/>
      <c r="R39" s="544"/>
      <c r="S39" s="544"/>
      <c r="T39" s="544"/>
      <c r="U39" s="544"/>
      <c r="V39" s="544"/>
      <c r="W39" s="544"/>
      <c r="X39" s="544"/>
      <c r="Y39" s="544"/>
      <c r="Z39" s="544"/>
      <c r="AA39" s="544"/>
      <c r="AB39" s="544"/>
      <c r="AC39" s="544"/>
      <c r="AD39" s="544"/>
      <c r="AE39" s="544"/>
      <c r="AF39" s="544"/>
      <c r="AG39" s="544"/>
      <c r="AH39" s="541"/>
      <c r="AI39" s="542"/>
      <c r="AJ39" s="542"/>
      <c r="AK39" s="542"/>
      <c r="AL39" s="542"/>
      <c r="AM39" s="542"/>
      <c r="AN39" s="184"/>
      <c r="AO39" s="130"/>
      <c r="AQ39" s="170"/>
      <c r="AR39" s="513"/>
      <c r="AS39" s="514"/>
      <c r="AT39" s="514"/>
      <c r="AU39" s="514"/>
      <c r="AV39" s="514"/>
      <c r="AW39" s="514"/>
      <c r="AX39" s="514"/>
      <c r="AY39" s="514"/>
      <c r="AZ39" s="514"/>
      <c r="BA39" s="514"/>
      <c r="BB39" s="514"/>
      <c r="BC39" s="514"/>
      <c r="BD39" s="514"/>
      <c r="BE39" s="514"/>
      <c r="BF39" s="515"/>
      <c r="BG39" s="188"/>
      <c r="BH39" s="170"/>
      <c r="BI39" s="170"/>
      <c r="BJ39" s="170"/>
      <c r="BK39" s="170"/>
      <c r="BL39" s="170"/>
      <c r="BM39" s="170"/>
      <c r="BN39" s="170"/>
      <c r="BO39" s="170"/>
      <c r="BP39" s="170"/>
      <c r="BQ39" s="170"/>
      <c r="BR39" s="170"/>
      <c r="BS39" s="170"/>
      <c r="BT39" s="170"/>
      <c r="BU39" s="170"/>
      <c r="BV39" s="170"/>
      <c r="BW39" s="170"/>
      <c r="BX39" s="170"/>
      <c r="BY39" s="170"/>
      <c r="BZ39" s="170"/>
      <c r="CA39" s="170"/>
      <c r="CB39" s="170"/>
      <c r="CC39" s="172"/>
      <c r="CL39" s="195"/>
      <c r="CM39" s="195"/>
      <c r="CN39" s="195"/>
      <c r="CO39" s="195"/>
      <c r="CP39" s="195"/>
      <c r="CQ39" s="195"/>
      <c r="CR39" s="195"/>
      <c r="CS39" s="195"/>
      <c r="CT39" s="195"/>
      <c r="CU39" s="195"/>
      <c r="CV39" s="195"/>
      <c r="CW39" s="195"/>
      <c r="CX39" s="195"/>
      <c r="CY39" s="195"/>
      <c r="CZ39" s="195"/>
      <c r="DA39" s="195"/>
      <c r="DB39" s="195"/>
      <c r="DC39" s="195"/>
      <c r="DD39" s="195"/>
      <c r="DE39" s="195"/>
      <c r="DF39" s="195"/>
      <c r="DG39" s="195"/>
      <c r="DH39" s="195"/>
      <c r="DI39" s="195"/>
      <c r="DJ39" s="195"/>
      <c r="DK39" s="195"/>
      <c r="DL39" s="195"/>
      <c r="DM39" s="195"/>
      <c r="DN39" s="195"/>
      <c r="DO39" s="195"/>
      <c r="DP39" s="195"/>
      <c r="DQ39" s="195"/>
      <c r="DR39" s="195"/>
      <c r="DS39" s="195"/>
      <c r="DT39" s="195"/>
      <c r="DU39" s="195"/>
      <c r="DV39" s="195"/>
      <c r="DW39" s="195"/>
      <c r="DX39" s="195"/>
      <c r="DY39" s="195"/>
      <c r="DZ39" s="195"/>
      <c r="EA39" s="195"/>
    </row>
    <row r="40" spans="1:136" ht="21.95" customHeight="1" thickBot="1" x14ac:dyDescent="0.3">
      <c r="A40" s="130"/>
      <c r="B40" s="203"/>
      <c r="C40" s="204"/>
      <c r="D40" s="547" t="s">
        <v>156</v>
      </c>
      <c r="E40" s="548"/>
      <c r="F40" s="548"/>
      <c r="G40" s="548"/>
      <c r="H40" s="548"/>
      <c r="I40" s="548"/>
      <c r="J40" s="548"/>
      <c r="K40" s="548"/>
      <c r="L40" s="548"/>
      <c r="M40" s="548"/>
      <c r="N40" s="548"/>
      <c r="O40" s="548"/>
      <c r="P40" s="548"/>
      <c r="Q40" s="548"/>
      <c r="R40" s="548"/>
      <c r="S40" s="548"/>
      <c r="T40" s="548"/>
      <c r="U40" s="548"/>
      <c r="V40" s="548"/>
      <c r="W40" s="548"/>
      <c r="X40" s="548"/>
      <c r="Y40" s="548"/>
      <c r="Z40" s="548"/>
      <c r="AA40" s="548"/>
      <c r="AB40" s="548"/>
      <c r="AC40" s="548"/>
      <c r="AD40" s="548"/>
      <c r="AE40" s="548"/>
      <c r="AF40" s="548"/>
      <c r="AG40" s="548"/>
      <c r="AH40" s="548"/>
      <c r="AI40" s="548"/>
      <c r="AJ40" s="548"/>
      <c r="AK40" s="548"/>
      <c r="AL40" s="548"/>
      <c r="AM40" s="548"/>
      <c r="AN40" s="200"/>
      <c r="AO40" s="130"/>
      <c r="AQ40" s="170"/>
      <c r="AR40" s="516"/>
      <c r="AS40" s="517"/>
      <c r="AT40" s="517"/>
      <c r="AU40" s="517"/>
      <c r="AV40" s="517"/>
      <c r="AW40" s="517"/>
      <c r="AX40" s="517"/>
      <c r="AY40" s="517"/>
      <c r="AZ40" s="517"/>
      <c r="BA40" s="517"/>
      <c r="BB40" s="517"/>
      <c r="BC40" s="517"/>
      <c r="BD40" s="517"/>
      <c r="BE40" s="517"/>
      <c r="BF40" s="518"/>
      <c r="BG40" s="188"/>
      <c r="BH40" s="170"/>
      <c r="BI40" s="170"/>
      <c r="BJ40" s="185" t="s">
        <v>136</v>
      </c>
      <c r="BK40" s="170"/>
      <c r="BL40" s="170"/>
      <c r="BM40" s="170"/>
      <c r="BN40" s="170"/>
      <c r="BO40" s="170"/>
      <c r="BP40" s="170"/>
      <c r="BQ40" s="170"/>
      <c r="BR40" s="170"/>
      <c r="BS40" s="170"/>
      <c r="BT40" s="170"/>
      <c r="BU40" s="170"/>
      <c r="BV40" s="170"/>
      <c r="BW40" s="170"/>
      <c r="BX40" s="170"/>
      <c r="BY40" s="170"/>
      <c r="BZ40" s="170"/>
      <c r="CA40" s="170"/>
      <c r="CB40" s="170"/>
      <c r="CC40" s="172"/>
      <c r="CL40" s="195"/>
      <c r="CM40" s="195"/>
      <c r="CN40" s="195"/>
      <c r="CO40" s="195"/>
      <c r="CP40" s="195"/>
      <c r="CQ40" s="195"/>
      <c r="CR40" s="195"/>
      <c r="CS40" s="195"/>
      <c r="CT40" s="195"/>
      <c r="CU40" s="195"/>
      <c r="CV40" s="195"/>
      <c r="CW40" s="195"/>
      <c r="CX40" s="195"/>
      <c r="CY40" s="195"/>
      <c r="CZ40" s="195"/>
      <c r="DA40" s="195"/>
      <c r="DB40" s="195"/>
      <c r="DC40" s="195"/>
      <c r="DD40" s="195"/>
      <c r="DE40" s="195"/>
      <c r="DF40" s="195"/>
      <c r="DG40" s="195"/>
      <c r="DH40" s="195"/>
      <c r="DI40" s="195"/>
      <c r="DJ40" s="195"/>
      <c r="DK40" s="195"/>
      <c r="DL40" s="195"/>
      <c r="DM40" s="195"/>
      <c r="DN40" s="195"/>
      <c r="DO40" s="195"/>
      <c r="DP40" s="195"/>
      <c r="DQ40" s="195"/>
      <c r="DR40" s="195"/>
      <c r="DS40" s="195"/>
      <c r="DT40" s="195"/>
      <c r="DU40" s="195"/>
      <c r="DV40" s="195"/>
      <c r="DW40" s="195"/>
      <c r="DX40" s="195"/>
      <c r="DY40" s="195"/>
      <c r="DZ40" s="195"/>
      <c r="EA40" s="195"/>
    </row>
    <row r="41" spans="1:136" ht="21.95" customHeight="1" thickBot="1" x14ac:dyDescent="0.25">
      <c r="A41" s="130"/>
      <c r="B41" s="205"/>
      <c r="C41" s="204"/>
      <c r="D41" s="548"/>
      <c r="E41" s="548"/>
      <c r="F41" s="548"/>
      <c r="G41" s="548"/>
      <c r="H41" s="548"/>
      <c r="I41" s="548"/>
      <c r="J41" s="548"/>
      <c r="K41" s="548"/>
      <c r="L41" s="548"/>
      <c r="M41" s="548"/>
      <c r="N41" s="548"/>
      <c r="O41" s="548"/>
      <c r="P41" s="548"/>
      <c r="Q41" s="548"/>
      <c r="R41" s="548"/>
      <c r="S41" s="548"/>
      <c r="T41" s="548"/>
      <c r="U41" s="548"/>
      <c r="V41" s="548"/>
      <c r="W41" s="548"/>
      <c r="X41" s="548"/>
      <c r="Y41" s="548"/>
      <c r="Z41" s="548"/>
      <c r="AA41" s="548"/>
      <c r="AB41" s="548"/>
      <c r="AC41" s="548"/>
      <c r="AD41" s="548"/>
      <c r="AE41" s="548"/>
      <c r="AF41" s="548"/>
      <c r="AG41" s="548"/>
      <c r="AH41" s="548"/>
      <c r="AI41" s="548"/>
      <c r="AJ41" s="548"/>
      <c r="AK41" s="548"/>
      <c r="AL41" s="548"/>
      <c r="AM41" s="548"/>
      <c r="AN41" s="200"/>
      <c r="AO41" s="130"/>
      <c r="AQ41" s="170"/>
      <c r="AR41" s="516"/>
      <c r="AS41" s="517"/>
      <c r="AT41" s="517"/>
      <c r="AU41" s="517"/>
      <c r="AV41" s="517"/>
      <c r="AW41" s="517"/>
      <c r="AX41" s="517"/>
      <c r="AY41" s="517"/>
      <c r="AZ41" s="517"/>
      <c r="BA41" s="517"/>
      <c r="BB41" s="517"/>
      <c r="BC41" s="517"/>
      <c r="BD41" s="517"/>
      <c r="BE41" s="517"/>
      <c r="BF41" s="518"/>
      <c r="BG41" s="188"/>
      <c r="BH41" s="170"/>
      <c r="BI41" s="170"/>
      <c r="BJ41" s="170"/>
      <c r="BK41" s="171"/>
      <c r="BL41" s="171"/>
      <c r="BM41" s="171"/>
      <c r="BN41" s="171"/>
      <c r="BO41" s="171"/>
      <c r="BP41" s="171"/>
      <c r="BQ41" s="170"/>
      <c r="BR41" s="189" t="s">
        <v>140</v>
      </c>
      <c r="BS41" s="504"/>
      <c r="BT41" s="505"/>
      <c r="BU41" s="505"/>
      <c r="BV41" s="505"/>
      <c r="BW41" s="505"/>
      <c r="BX41" s="505"/>
      <c r="BY41" s="505"/>
      <c r="BZ41" s="505"/>
      <c r="CA41" s="506"/>
      <c r="CB41" s="170"/>
      <c r="CC41" s="172"/>
      <c r="CL41" s="195"/>
      <c r="CM41" s="195"/>
      <c r="CN41" s="195"/>
      <c r="CO41" s="195"/>
      <c r="CP41" s="195"/>
      <c r="CQ41" s="195"/>
      <c r="CR41" s="195"/>
      <c r="CS41" s="195"/>
      <c r="CT41" s="195"/>
      <c r="CU41" s="195"/>
      <c r="CV41" s="195"/>
      <c r="CW41" s="195"/>
      <c r="CX41" s="195"/>
      <c r="CY41" s="195"/>
      <c r="CZ41" s="195"/>
      <c r="DA41" s="195"/>
      <c r="DB41" s="195"/>
      <c r="DC41" s="195"/>
      <c r="DD41" s="195"/>
      <c r="DE41" s="195"/>
      <c r="DF41" s="195"/>
      <c r="DG41" s="195"/>
      <c r="DH41" s="195"/>
      <c r="DI41" s="195"/>
      <c r="DJ41" s="195"/>
      <c r="DK41" s="195"/>
      <c r="DL41" s="195"/>
      <c r="DM41" s="195"/>
      <c r="DN41" s="195"/>
      <c r="DO41" s="195"/>
      <c r="DP41" s="195"/>
      <c r="DQ41" s="195"/>
      <c r="DR41" s="195"/>
      <c r="DS41" s="195"/>
      <c r="DT41" s="195"/>
      <c r="DU41" s="195"/>
      <c r="DV41" s="195"/>
      <c r="DW41" s="195"/>
      <c r="DX41" s="195"/>
      <c r="DY41" s="195"/>
      <c r="DZ41" s="195"/>
      <c r="EA41" s="195"/>
    </row>
    <row r="42" spans="1:136" ht="21.95" customHeight="1" x14ac:dyDescent="0.2">
      <c r="A42" s="130"/>
      <c r="B42" s="187"/>
      <c r="C42" s="161"/>
      <c r="D42" s="532" t="s">
        <v>157</v>
      </c>
      <c r="E42" s="398"/>
      <c r="F42" s="398"/>
      <c r="G42" s="533" t="s">
        <v>155</v>
      </c>
      <c r="H42" s="533"/>
      <c r="I42" s="533"/>
      <c r="J42" s="533"/>
      <c r="K42" s="533"/>
      <c r="L42" s="533"/>
      <c r="M42" s="533"/>
      <c r="N42" s="533"/>
      <c r="O42" s="533"/>
      <c r="P42" s="533"/>
      <c r="Q42" s="533"/>
      <c r="R42" s="533"/>
      <c r="S42" s="533"/>
      <c r="T42" s="533"/>
      <c r="U42" s="533"/>
      <c r="V42" s="533"/>
      <c r="W42" s="533"/>
      <c r="X42" s="533"/>
      <c r="Y42" s="533"/>
      <c r="Z42" s="533"/>
      <c r="AA42" s="533"/>
      <c r="AB42" s="533"/>
      <c r="AC42" s="533"/>
      <c r="AD42" s="533"/>
      <c r="AE42" s="533"/>
      <c r="AF42" s="533"/>
      <c r="AG42" s="533"/>
      <c r="AH42" s="533"/>
      <c r="AI42" s="533"/>
      <c r="AJ42" s="533"/>
      <c r="AK42" s="533"/>
      <c r="AL42" s="533"/>
      <c r="AM42" s="533"/>
      <c r="AN42" s="184"/>
      <c r="AO42" s="130"/>
      <c r="AQ42" s="170"/>
      <c r="AR42" s="519"/>
      <c r="AS42" s="520"/>
      <c r="AT42" s="520"/>
      <c r="AU42" s="520"/>
      <c r="AV42" s="520"/>
      <c r="AW42" s="520"/>
      <c r="AX42" s="520"/>
      <c r="AY42" s="520"/>
      <c r="AZ42" s="520"/>
      <c r="BA42" s="520"/>
      <c r="BB42" s="520"/>
      <c r="BC42" s="520"/>
      <c r="BD42" s="520"/>
      <c r="BE42" s="520"/>
      <c r="BF42" s="521"/>
      <c r="BG42" s="188"/>
      <c r="BH42" s="170"/>
      <c r="BI42" s="170"/>
      <c r="BJ42" s="170"/>
      <c r="BK42" s="457" t="s">
        <v>137</v>
      </c>
      <c r="BL42" s="287"/>
      <c r="BM42" s="287"/>
      <c r="BN42" s="287"/>
      <c r="BO42" s="287"/>
      <c r="BP42" s="287"/>
      <c r="BQ42" s="287"/>
      <c r="BR42" s="486"/>
      <c r="BS42" s="507"/>
      <c r="BT42" s="508"/>
      <c r="BU42" s="508"/>
      <c r="BV42" s="508"/>
      <c r="BW42" s="508"/>
      <c r="BX42" s="508"/>
      <c r="BY42" s="508"/>
      <c r="BZ42" s="508"/>
      <c r="CA42" s="509"/>
      <c r="CB42" s="170"/>
      <c r="CC42" s="172"/>
      <c r="CL42" s="195"/>
      <c r="CM42" s="195"/>
      <c r="CN42" s="195"/>
      <c r="CO42" s="195"/>
      <c r="CP42" s="195"/>
      <c r="CQ42" s="195"/>
      <c r="CR42" s="195"/>
      <c r="CS42" s="195"/>
      <c r="CT42" s="195"/>
      <c r="CU42" s="195"/>
      <c r="CV42" s="195"/>
      <c r="CW42" s="195"/>
      <c r="CX42" s="195"/>
      <c r="CY42" s="195"/>
      <c r="CZ42" s="195"/>
      <c r="DA42" s="195"/>
      <c r="DB42" s="195"/>
      <c r="DC42" s="195"/>
      <c r="DD42" s="195"/>
      <c r="DE42" s="195"/>
      <c r="DF42" s="195"/>
      <c r="DG42" s="195"/>
      <c r="DH42" s="195"/>
      <c r="DI42" s="195"/>
      <c r="DJ42" s="195"/>
      <c r="DK42" s="195"/>
      <c r="DL42" s="195"/>
      <c r="DM42" s="195"/>
      <c r="DN42" s="195"/>
      <c r="DO42" s="195"/>
      <c r="DP42" s="195"/>
      <c r="DQ42" s="195"/>
      <c r="DR42" s="195"/>
      <c r="DS42" s="195"/>
      <c r="DT42" s="195"/>
      <c r="DU42" s="195"/>
      <c r="DV42" s="195"/>
      <c r="DW42" s="195"/>
      <c r="DX42" s="195"/>
      <c r="DY42" s="195"/>
      <c r="DZ42" s="195"/>
      <c r="EA42" s="195"/>
    </row>
    <row r="43" spans="1:136" ht="11.1" customHeight="1" x14ac:dyDescent="0.2">
      <c r="A43" s="130"/>
      <c r="B43" s="190"/>
      <c r="C43" s="153"/>
      <c r="D43" s="207"/>
      <c r="E43" s="207"/>
      <c r="F43" s="207"/>
      <c r="G43" s="534"/>
      <c r="H43" s="534"/>
      <c r="I43" s="534"/>
      <c r="J43" s="534"/>
      <c r="K43" s="534"/>
      <c r="L43" s="534"/>
      <c r="M43" s="534"/>
      <c r="N43" s="534"/>
      <c r="O43" s="534"/>
      <c r="P43" s="534"/>
      <c r="Q43" s="534"/>
      <c r="R43" s="534"/>
      <c r="S43" s="534"/>
      <c r="T43" s="534"/>
      <c r="U43" s="534"/>
      <c r="V43" s="534"/>
      <c r="W43" s="534"/>
      <c r="X43" s="534"/>
      <c r="Y43" s="534"/>
      <c r="Z43" s="534"/>
      <c r="AA43" s="534"/>
      <c r="AB43" s="534"/>
      <c r="AC43" s="534"/>
      <c r="AD43" s="534"/>
      <c r="AE43" s="534"/>
      <c r="AF43" s="534"/>
      <c r="AG43" s="534"/>
      <c r="AH43" s="534"/>
      <c r="AI43" s="534"/>
      <c r="AJ43" s="534"/>
      <c r="AK43" s="534"/>
      <c r="AL43" s="534"/>
      <c r="AM43" s="534"/>
      <c r="AN43" s="191"/>
      <c r="AO43" s="130"/>
      <c r="AQ43" s="170"/>
      <c r="AR43" s="170"/>
      <c r="AS43" s="170"/>
      <c r="AT43" s="170"/>
      <c r="AU43" s="170"/>
      <c r="AV43" s="170"/>
      <c r="AW43" s="170"/>
      <c r="AX43" s="170"/>
      <c r="AY43" s="170"/>
      <c r="AZ43" s="170"/>
      <c r="BA43" s="170"/>
      <c r="BB43" s="170"/>
      <c r="BC43" s="170"/>
      <c r="BD43" s="170"/>
      <c r="BE43" s="170"/>
      <c r="BF43" s="170"/>
      <c r="BG43" s="170"/>
      <c r="BH43" s="170"/>
      <c r="BI43" s="170"/>
      <c r="BJ43" s="170"/>
      <c r="BK43" s="287"/>
      <c r="BL43" s="287"/>
      <c r="BM43" s="287"/>
      <c r="BN43" s="287"/>
      <c r="BO43" s="287"/>
      <c r="BP43" s="287"/>
      <c r="BQ43" s="287"/>
      <c r="BR43" s="486"/>
      <c r="BS43" s="510"/>
      <c r="BT43" s="511"/>
      <c r="BU43" s="511"/>
      <c r="BV43" s="511"/>
      <c r="BW43" s="511"/>
      <c r="BX43" s="511"/>
      <c r="BY43" s="511"/>
      <c r="BZ43" s="511"/>
      <c r="CA43" s="512"/>
      <c r="CB43" s="170"/>
      <c r="CC43" s="172"/>
      <c r="CL43" s="195"/>
      <c r="CM43" s="195"/>
      <c r="CN43" s="195"/>
      <c r="CO43" s="195"/>
      <c r="CP43" s="195"/>
      <c r="CQ43" s="195"/>
      <c r="CR43" s="195"/>
      <c r="CS43" s="195"/>
      <c r="CT43" s="195"/>
      <c r="CU43" s="195"/>
      <c r="CV43" s="195"/>
      <c r="CW43" s="195"/>
      <c r="CX43" s="195"/>
      <c r="CY43" s="195"/>
      <c r="CZ43" s="195"/>
      <c r="DA43" s="195"/>
      <c r="DB43" s="195"/>
      <c r="DC43" s="195"/>
      <c r="DD43" s="195"/>
      <c r="DE43" s="195"/>
      <c r="DF43" s="195"/>
      <c r="DG43" s="195"/>
      <c r="DH43" s="195"/>
      <c r="DI43" s="195"/>
      <c r="DJ43" s="195"/>
      <c r="DK43" s="195"/>
      <c r="DL43" s="195"/>
      <c r="DM43" s="195"/>
      <c r="DN43" s="195"/>
      <c r="DO43" s="195"/>
      <c r="DP43" s="195"/>
      <c r="DQ43" s="195"/>
      <c r="DR43" s="195"/>
      <c r="DS43" s="195"/>
      <c r="DT43" s="195"/>
      <c r="DU43" s="195"/>
      <c r="DV43" s="195"/>
      <c r="DW43" s="195"/>
      <c r="DX43" s="195"/>
      <c r="DY43" s="195"/>
      <c r="DZ43" s="195"/>
      <c r="EA43" s="195"/>
    </row>
    <row r="44" spans="1:136" ht="11.1" customHeight="1" x14ac:dyDescent="0.2">
      <c r="A44" s="130"/>
      <c r="B44" s="135"/>
      <c r="C44" s="135"/>
      <c r="D44" s="135"/>
      <c r="E44" s="169"/>
      <c r="F44" s="169"/>
      <c r="G44" s="169"/>
      <c r="H44" s="169"/>
      <c r="I44" s="169"/>
      <c r="J44" s="169"/>
      <c r="K44" s="169"/>
      <c r="L44" s="169"/>
      <c r="M44" s="169"/>
      <c r="N44" s="169"/>
      <c r="O44" s="169"/>
      <c r="P44" s="169"/>
      <c r="Q44" s="169"/>
      <c r="R44" s="169"/>
      <c r="S44" s="169"/>
      <c r="T44" s="169"/>
      <c r="U44" s="135"/>
      <c r="V44" s="135"/>
      <c r="W44" s="135"/>
      <c r="X44" s="135"/>
      <c r="Y44" s="135"/>
      <c r="Z44" s="135"/>
      <c r="AA44" s="135"/>
      <c r="AB44" s="135"/>
      <c r="AC44" s="135"/>
      <c r="AD44" s="135"/>
      <c r="AE44" s="135"/>
      <c r="AF44" s="135"/>
      <c r="AG44" s="135"/>
      <c r="AH44" s="135"/>
      <c r="AI44" s="135"/>
      <c r="AJ44" s="135"/>
      <c r="AK44" s="135"/>
      <c r="AL44" s="135"/>
      <c r="AM44" s="135"/>
      <c r="AN44" s="135"/>
      <c r="AO44" s="130"/>
      <c r="AQ44" s="170"/>
      <c r="AR44" s="170"/>
      <c r="AS44" s="170"/>
      <c r="AT44" s="170"/>
      <c r="AU44" s="170"/>
      <c r="AV44" s="170"/>
      <c r="AW44" s="170"/>
      <c r="AX44" s="170"/>
      <c r="AY44" s="170"/>
      <c r="AZ44" s="170"/>
      <c r="BA44" s="170"/>
      <c r="BB44" s="170"/>
      <c r="BC44" s="170"/>
      <c r="BD44" s="170"/>
      <c r="BE44" s="170"/>
      <c r="BF44" s="170"/>
      <c r="BG44" s="170"/>
      <c r="BH44" s="170"/>
      <c r="BI44" s="170"/>
      <c r="BJ44" s="170"/>
      <c r="BK44" s="170"/>
      <c r="BL44" s="170"/>
      <c r="BM44" s="170"/>
      <c r="BN44" s="170"/>
      <c r="BO44" s="170"/>
      <c r="BP44" s="170"/>
      <c r="BQ44" s="170"/>
      <c r="BR44" s="170"/>
      <c r="BS44" s="170"/>
      <c r="BT44" s="170"/>
      <c r="BU44" s="170"/>
      <c r="BV44" s="170"/>
      <c r="BW44" s="170"/>
      <c r="BX44" s="170"/>
      <c r="BY44" s="170"/>
      <c r="BZ44" s="170"/>
      <c r="CA44" s="170"/>
      <c r="CB44" s="170"/>
      <c r="CC44" s="172"/>
      <c r="CL44" s="195"/>
      <c r="CM44" s="195"/>
      <c r="CN44" s="195"/>
      <c r="CO44" s="195"/>
      <c r="CP44" s="195"/>
      <c r="CQ44" s="195"/>
      <c r="CR44" s="195"/>
      <c r="CS44" s="195"/>
      <c r="CT44" s="195"/>
      <c r="CU44" s="195"/>
      <c r="CV44" s="195"/>
      <c r="CW44" s="195"/>
      <c r="CX44" s="195"/>
      <c r="CY44" s="195"/>
      <c r="CZ44" s="195"/>
      <c r="DA44" s="195"/>
      <c r="DB44" s="195"/>
      <c r="DC44" s="195"/>
      <c r="DD44" s="195"/>
      <c r="DE44" s="195"/>
      <c r="DF44" s="195"/>
      <c r="DG44" s="195"/>
      <c r="DH44" s="195"/>
      <c r="DI44" s="195"/>
      <c r="DJ44" s="195"/>
      <c r="DK44" s="195"/>
      <c r="DL44" s="195"/>
      <c r="DM44" s="195"/>
      <c r="DN44" s="195"/>
      <c r="DO44" s="195"/>
      <c r="DP44" s="195"/>
      <c r="DQ44" s="195"/>
      <c r="DR44" s="195"/>
      <c r="DS44" s="195"/>
      <c r="DT44" s="195"/>
      <c r="DU44" s="195"/>
      <c r="DV44" s="195"/>
      <c r="DW44" s="195"/>
      <c r="DX44" s="195"/>
      <c r="DY44" s="195"/>
      <c r="DZ44" s="195"/>
      <c r="EA44" s="195"/>
    </row>
    <row r="45" spans="1:136" s="133" customFormat="1" ht="21.95" customHeight="1" x14ac:dyDescent="0.2">
      <c r="B45" s="192"/>
      <c r="C45" s="192"/>
      <c r="D45" s="192"/>
      <c r="E45" s="192"/>
      <c r="F45" s="192"/>
      <c r="G45" s="192"/>
      <c r="H45" s="193"/>
      <c r="I45" s="193"/>
      <c r="J45" s="193"/>
      <c r="K45" s="193"/>
      <c r="L45" s="193"/>
      <c r="M45" s="193"/>
      <c r="N45" s="193"/>
      <c r="O45" s="193"/>
      <c r="P45" s="193"/>
      <c r="Q45" s="193"/>
      <c r="R45" s="193"/>
      <c r="S45" s="193"/>
      <c r="T45" s="193"/>
      <c r="U45" s="192"/>
      <c r="V45" s="192"/>
      <c r="W45" s="192"/>
      <c r="X45" s="192"/>
      <c r="Y45" s="192"/>
      <c r="Z45" s="192"/>
      <c r="AA45" s="192"/>
      <c r="AB45" s="192"/>
      <c r="AC45" s="192"/>
      <c r="AD45" s="192"/>
      <c r="AE45" s="192"/>
      <c r="AF45" s="192"/>
      <c r="AG45" s="192"/>
      <c r="AH45" s="192"/>
      <c r="AI45" s="192"/>
      <c r="AJ45" s="192"/>
      <c r="AK45" s="192"/>
      <c r="AL45" s="192"/>
      <c r="AM45" s="192"/>
      <c r="AN45" s="192"/>
      <c r="AQ45" s="172"/>
      <c r="AR45" s="172"/>
      <c r="AS45" s="172"/>
      <c r="AT45" s="172"/>
      <c r="AU45" s="172"/>
      <c r="AV45" s="172"/>
      <c r="AW45" s="172"/>
      <c r="AX45" s="172"/>
      <c r="AY45" s="172"/>
      <c r="AZ45" s="172"/>
      <c r="BA45" s="172"/>
      <c r="BB45" s="172"/>
      <c r="BC45" s="172"/>
      <c r="BD45" s="172"/>
      <c r="BE45" s="172"/>
      <c r="BF45" s="172"/>
      <c r="BG45" s="172"/>
      <c r="BH45" s="172"/>
      <c r="BI45" s="172"/>
      <c r="BJ45" s="172"/>
      <c r="BK45" s="172"/>
      <c r="BL45" s="172"/>
      <c r="BM45" s="172"/>
      <c r="BN45" s="172"/>
      <c r="BO45" s="172"/>
      <c r="BP45" s="172"/>
      <c r="BQ45" s="172"/>
      <c r="BR45" s="172"/>
      <c r="BS45" s="172"/>
      <c r="BT45" s="172"/>
      <c r="BU45" s="172"/>
      <c r="BV45" s="172"/>
      <c r="BW45" s="172"/>
      <c r="BX45" s="172"/>
      <c r="BY45" s="172"/>
      <c r="BZ45" s="172"/>
      <c r="CA45" s="172"/>
      <c r="CB45" s="172"/>
      <c r="CC45" s="172"/>
      <c r="CL45" s="195"/>
      <c r="CM45" s="195"/>
      <c r="CN45" s="195"/>
      <c r="CO45" s="195"/>
      <c r="CP45" s="195"/>
      <c r="CQ45" s="195"/>
      <c r="CR45" s="195"/>
      <c r="CS45" s="195"/>
      <c r="CT45" s="195"/>
      <c r="CU45" s="195"/>
      <c r="CV45" s="195"/>
      <c r="CW45" s="195"/>
      <c r="CX45" s="195"/>
      <c r="CY45" s="195"/>
      <c r="CZ45" s="195"/>
      <c r="DA45" s="195"/>
      <c r="DB45" s="195"/>
      <c r="DC45" s="195"/>
      <c r="DD45" s="195"/>
      <c r="DE45" s="195"/>
      <c r="DF45" s="195"/>
      <c r="DG45" s="195"/>
      <c r="DH45" s="195"/>
      <c r="DI45" s="195"/>
      <c r="DJ45" s="195"/>
      <c r="DK45" s="195"/>
      <c r="DL45" s="195"/>
      <c r="DM45" s="195"/>
      <c r="DN45" s="195"/>
      <c r="DO45" s="195"/>
      <c r="DP45" s="195"/>
      <c r="DQ45" s="195"/>
      <c r="DR45" s="195"/>
      <c r="DS45" s="195"/>
      <c r="DT45" s="195"/>
      <c r="DU45" s="195"/>
      <c r="DV45" s="195"/>
      <c r="DW45" s="195"/>
      <c r="DX45" s="195"/>
      <c r="DY45" s="195"/>
      <c r="DZ45" s="195"/>
      <c r="EA45" s="195"/>
    </row>
    <row r="46" spans="1:136" s="133" customFormat="1" ht="21.95" customHeight="1" x14ac:dyDescent="0.2">
      <c r="B46" s="192"/>
      <c r="C46" s="192"/>
      <c r="D46" s="192"/>
      <c r="E46" s="192"/>
      <c r="F46" s="192"/>
      <c r="G46" s="192"/>
      <c r="H46" s="193"/>
      <c r="I46" s="193"/>
      <c r="J46" s="193"/>
      <c r="K46" s="193"/>
      <c r="L46" s="193"/>
      <c r="M46" s="193"/>
      <c r="N46" s="193"/>
      <c r="O46" s="193"/>
      <c r="P46" s="193"/>
      <c r="Q46" s="193"/>
      <c r="R46" s="193"/>
      <c r="S46" s="193"/>
      <c r="T46" s="193"/>
      <c r="U46" s="192"/>
      <c r="V46" s="192"/>
      <c r="W46" s="192"/>
      <c r="X46" s="192"/>
      <c r="Y46" s="192"/>
      <c r="Z46" s="192"/>
      <c r="AA46" s="192"/>
      <c r="AB46" s="192"/>
      <c r="AC46" s="192"/>
      <c r="AD46" s="192"/>
      <c r="AE46" s="192"/>
      <c r="AF46" s="192"/>
      <c r="AG46" s="192"/>
      <c r="AH46" s="192"/>
      <c r="AI46" s="192"/>
      <c r="AJ46" s="192"/>
      <c r="AK46" s="192"/>
      <c r="AL46" s="192"/>
      <c r="AM46" s="192"/>
      <c r="AN46" s="192"/>
      <c r="AQ46" s="172"/>
      <c r="AR46" s="172"/>
      <c r="AS46" s="172"/>
      <c r="AT46" s="172"/>
      <c r="AU46" s="172"/>
      <c r="AV46" s="172"/>
      <c r="AW46" s="172"/>
      <c r="AX46" s="172"/>
      <c r="AY46" s="172"/>
      <c r="AZ46" s="172"/>
      <c r="BA46" s="172"/>
      <c r="BB46" s="172"/>
      <c r="BC46" s="172"/>
      <c r="BD46" s="172"/>
      <c r="BE46" s="172"/>
      <c r="BF46" s="172"/>
      <c r="BG46" s="172"/>
      <c r="BH46" s="172"/>
      <c r="BI46" s="172"/>
      <c r="BJ46" s="172"/>
      <c r="BK46" s="172"/>
      <c r="BL46" s="172"/>
      <c r="BM46" s="172"/>
      <c r="BN46" s="172"/>
      <c r="BO46" s="172"/>
      <c r="BP46" s="172"/>
      <c r="BQ46" s="172"/>
      <c r="BR46" s="172"/>
      <c r="BS46" s="172"/>
      <c r="BT46" s="172"/>
      <c r="BU46" s="172"/>
      <c r="BV46" s="172"/>
      <c r="BW46" s="172"/>
      <c r="BX46" s="172"/>
      <c r="BY46" s="172"/>
      <c r="BZ46" s="172"/>
      <c r="CA46" s="172"/>
      <c r="CB46" s="172"/>
      <c r="CC46" s="172"/>
      <c r="CL46" s="195"/>
      <c r="CM46" s="195"/>
      <c r="CN46" s="195"/>
      <c r="CO46" s="195"/>
      <c r="CP46" s="195"/>
      <c r="CQ46" s="195"/>
      <c r="CR46" s="195"/>
      <c r="CS46" s="195"/>
      <c r="CT46" s="195"/>
      <c r="CU46" s="195"/>
      <c r="CV46" s="195"/>
      <c r="CW46" s="195"/>
      <c r="CX46" s="195"/>
      <c r="CY46" s="195"/>
      <c r="CZ46" s="195"/>
      <c r="DA46" s="195"/>
      <c r="DB46" s="195"/>
      <c r="DC46" s="195"/>
      <c r="DD46" s="195"/>
      <c r="DE46" s="195"/>
      <c r="DF46" s="195"/>
      <c r="DG46" s="195"/>
      <c r="DH46" s="195"/>
      <c r="DI46" s="195"/>
      <c r="DJ46" s="195"/>
      <c r="DK46" s="195"/>
      <c r="DL46" s="195"/>
      <c r="DM46" s="195"/>
      <c r="DN46" s="195"/>
      <c r="DO46" s="195"/>
      <c r="DP46" s="195"/>
      <c r="DQ46" s="195"/>
      <c r="DR46" s="195"/>
      <c r="DS46" s="195"/>
      <c r="DT46" s="195"/>
      <c r="DU46" s="195"/>
      <c r="DV46" s="195"/>
      <c r="DW46" s="195"/>
      <c r="DX46" s="195"/>
      <c r="DY46" s="195"/>
      <c r="DZ46" s="195"/>
      <c r="EA46" s="195"/>
    </row>
    <row r="47" spans="1:136" s="133" customFormat="1" ht="21.95" customHeight="1" x14ac:dyDescent="0.2">
      <c r="B47" s="192"/>
      <c r="C47" s="192"/>
      <c r="D47" s="192"/>
      <c r="E47" s="192"/>
      <c r="F47" s="192"/>
      <c r="G47" s="192"/>
      <c r="H47" s="193"/>
      <c r="I47" s="193"/>
      <c r="J47" s="193"/>
      <c r="K47" s="193"/>
      <c r="L47" s="193"/>
      <c r="M47" s="193"/>
      <c r="N47" s="193"/>
      <c r="O47" s="193"/>
      <c r="P47" s="193"/>
      <c r="Q47" s="193"/>
      <c r="R47" s="193"/>
      <c r="S47" s="193"/>
      <c r="T47" s="193"/>
      <c r="U47" s="192"/>
      <c r="V47" s="192"/>
      <c r="W47" s="192"/>
      <c r="X47" s="192"/>
      <c r="Y47" s="192"/>
      <c r="Z47" s="192"/>
      <c r="AA47" s="192"/>
      <c r="AB47" s="192"/>
      <c r="AC47" s="192"/>
      <c r="AD47" s="192"/>
      <c r="AE47" s="192"/>
      <c r="AF47" s="192"/>
      <c r="AG47" s="192"/>
      <c r="AH47" s="192"/>
      <c r="AI47" s="192"/>
      <c r="AJ47" s="192"/>
      <c r="AK47" s="192"/>
      <c r="AL47" s="192"/>
      <c r="AM47" s="192"/>
      <c r="AN47" s="192"/>
      <c r="AQ47" s="172"/>
      <c r="AR47" s="172"/>
      <c r="AS47" s="172"/>
      <c r="AT47" s="172"/>
      <c r="AU47" s="172"/>
      <c r="AV47" s="172"/>
      <c r="AW47" s="172"/>
      <c r="AX47" s="172"/>
      <c r="AY47" s="172"/>
      <c r="AZ47" s="172"/>
      <c r="BA47" s="172"/>
      <c r="BB47" s="172"/>
      <c r="BC47" s="172"/>
      <c r="BD47" s="172"/>
      <c r="BE47" s="172"/>
      <c r="BF47" s="172"/>
      <c r="BG47" s="172"/>
      <c r="BH47" s="172"/>
      <c r="BI47" s="172"/>
      <c r="BJ47" s="172"/>
      <c r="BK47" s="172"/>
      <c r="BL47" s="172"/>
      <c r="BM47" s="172"/>
      <c r="BN47" s="172"/>
      <c r="BO47" s="172"/>
      <c r="BP47" s="172"/>
      <c r="BQ47" s="172"/>
      <c r="BR47" s="172"/>
      <c r="BS47" s="172"/>
      <c r="BT47" s="172"/>
      <c r="BU47" s="172"/>
      <c r="BV47" s="172"/>
      <c r="BW47" s="172"/>
      <c r="BX47" s="172"/>
      <c r="BY47" s="172"/>
      <c r="BZ47" s="172"/>
      <c r="CA47" s="172"/>
      <c r="CB47" s="172"/>
      <c r="CC47" s="172"/>
      <c r="CL47" s="195"/>
      <c r="CM47" s="195"/>
      <c r="CN47" s="195"/>
      <c r="CO47" s="195"/>
      <c r="CP47" s="195"/>
      <c r="CQ47" s="195"/>
      <c r="CR47" s="195"/>
      <c r="CS47" s="195"/>
      <c r="CT47" s="195"/>
      <c r="CU47" s="195"/>
      <c r="CV47" s="195"/>
      <c r="CW47" s="195"/>
      <c r="CX47" s="195"/>
      <c r="CY47" s="195"/>
      <c r="CZ47" s="195"/>
      <c r="DA47" s="195"/>
      <c r="DB47" s="195"/>
      <c r="DC47" s="195"/>
      <c r="DD47" s="195"/>
      <c r="DE47" s="195"/>
      <c r="DF47" s="195"/>
      <c r="DG47" s="195"/>
      <c r="DH47" s="195"/>
      <c r="DI47" s="195"/>
      <c r="DJ47" s="195"/>
      <c r="DK47" s="195"/>
      <c r="DL47" s="195"/>
      <c r="DM47" s="195"/>
      <c r="DN47" s="195"/>
      <c r="DO47" s="195"/>
      <c r="DP47" s="195"/>
      <c r="DQ47" s="195"/>
      <c r="DR47" s="195"/>
      <c r="DS47" s="195"/>
      <c r="DT47" s="195"/>
      <c r="DU47" s="195"/>
      <c r="DV47" s="195"/>
      <c r="DW47" s="195"/>
      <c r="DX47" s="195"/>
      <c r="DY47" s="195"/>
      <c r="DZ47" s="195"/>
      <c r="EA47" s="195"/>
    </row>
    <row r="48" spans="1:136" s="133" customFormat="1" ht="21.95" customHeight="1" x14ac:dyDescent="0.2">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Q48" s="172"/>
      <c r="AR48" s="172"/>
      <c r="AS48" s="172"/>
      <c r="AT48" s="172"/>
      <c r="AU48" s="172"/>
      <c r="AV48" s="172"/>
      <c r="AW48" s="172"/>
      <c r="AX48" s="172"/>
      <c r="AY48" s="172"/>
      <c r="AZ48" s="172"/>
      <c r="BA48" s="172"/>
      <c r="BB48" s="172"/>
      <c r="BC48" s="172"/>
      <c r="BD48" s="172"/>
      <c r="BE48" s="172"/>
      <c r="BF48" s="172"/>
      <c r="BG48" s="172"/>
      <c r="BH48" s="172"/>
      <c r="BI48" s="172"/>
      <c r="BJ48" s="172"/>
      <c r="BK48" s="172"/>
      <c r="BL48" s="172"/>
      <c r="BM48" s="172"/>
      <c r="BN48" s="172"/>
      <c r="BO48" s="172"/>
      <c r="BP48" s="172"/>
      <c r="BQ48" s="172"/>
      <c r="BR48" s="172"/>
      <c r="BS48" s="172"/>
      <c r="BT48" s="172"/>
      <c r="BU48" s="172"/>
      <c r="BV48" s="172"/>
      <c r="BW48" s="172"/>
      <c r="BX48" s="172"/>
      <c r="BY48" s="172"/>
      <c r="BZ48" s="172"/>
      <c r="CA48" s="172"/>
      <c r="CB48" s="172"/>
      <c r="CC48" s="172"/>
      <c r="CL48" s="195"/>
      <c r="CM48" s="195"/>
      <c r="CN48" s="195"/>
      <c r="CO48" s="195"/>
      <c r="CP48" s="195"/>
      <c r="CQ48" s="195"/>
      <c r="CR48" s="195"/>
      <c r="CS48" s="195"/>
      <c r="CT48" s="195"/>
      <c r="CU48" s="195"/>
      <c r="CV48" s="195"/>
      <c r="CW48" s="195"/>
      <c r="CX48" s="195"/>
      <c r="CY48" s="195"/>
      <c r="CZ48" s="195"/>
      <c r="DA48" s="195"/>
      <c r="DB48" s="195"/>
      <c r="DC48" s="195"/>
      <c r="DD48" s="195"/>
      <c r="DE48" s="195"/>
      <c r="DF48" s="195"/>
      <c r="DG48" s="195"/>
      <c r="DH48" s="195"/>
      <c r="DI48" s="195"/>
      <c r="DJ48" s="195"/>
      <c r="DK48" s="195"/>
      <c r="DL48" s="195"/>
      <c r="DM48" s="195"/>
      <c r="DN48" s="195"/>
      <c r="DO48" s="195"/>
      <c r="DP48" s="195"/>
      <c r="DQ48" s="195"/>
      <c r="DR48" s="195"/>
      <c r="DS48" s="195"/>
      <c r="DT48" s="195"/>
      <c r="DU48" s="195"/>
      <c r="DV48" s="195"/>
      <c r="DW48" s="195"/>
      <c r="DX48" s="195"/>
      <c r="DY48" s="195"/>
      <c r="DZ48" s="195"/>
      <c r="EA48" s="195"/>
    </row>
    <row r="49" spans="2:131" s="133" customFormat="1" ht="21.95" customHeight="1" x14ac:dyDescent="0.2">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Q49" s="172"/>
      <c r="AR49" s="172"/>
      <c r="AS49" s="172"/>
      <c r="AT49" s="172"/>
      <c r="AU49" s="172"/>
      <c r="AV49" s="172"/>
      <c r="AW49" s="172"/>
      <c r="AX49" s="172"/>
      <c r="AY49" s="172"/>
      <c r="AZ49" s="172"/>
      <c r="BA49" s="172"/>
      <c r="BB49" s="172"/>
      <c r="BC49" s="172"/>
      <c r="BD49" s="172"/>
      <c r="BE49" s="172"/>
      <c r="BF49" s="172"/>
      <c r="BG49" s="172"/>
      <c r="BH49" s="172"/>
      <c r="BI49" s="172"/>
      <c r="BJ49" s="172"/>
      <c r="BK49" s="172"/>
      <c r="BL49" s="172"/>
      <c r="BM49" s="172"/>
      <c r="BN49" s="172"/>
      <c r="BO49" s="172"/>
      <c r="BP49" s="172"/>
      <c r="BQ49" s="172"/>
      <c r="BR49" s="172"/>
      <c r="BS49" s="172"/>
      <c r="BT49" s="172"/>
      <c r="BU49" s="172"/>
      <c r="BV49" s="172"/>
      <c r="BW49" s="172"/>
      <c r="BX49" s="172"/>
      <c r="BY49" s="172"/>
      <c r="BZ49" s="172"/>
      <c r="CA49" s="172"/>
      <c r="CB49" s="172"/>
      <c r="CC49" s="172"/>
      <c r="CL49" s="195"/>
      <c r="CM49" s="195"/>
      <c r="CN49" s="195"/>
      <c r="CO49" s="195"/>
      <c r="CP49" s="195"/>
      <c r="CQ49" s="195"/>
      <c r="CR49" s="195"/>
      <c r="CS49" s="195"/>
      <c r="CT49" s="195"/>
      <c r="CU49" s="195"/>
      <c r="CV49" s="195"/>
      <c r="CW49" s="195"/>
      <c r="CX49" s="195"/>
      <c r="CY49" s="195"/>
      <c r="CZ49" s="195"/>
      <c r="DA49" s="195"/>
      <c r="DB49" s="195"/>
      <c r="DC49" s="195"/>
      <c r="DD49" s="195"/>
      <c r="DE49" s="195"/>
      <c r="DF49" s="195"/>
      <c r="DG49" s="195"/>
      <c r="DH49" s="195"/>
      <c r="DI49" s="195"/>
      <c r="DJ49" s="195"/>
      <c r="DK49" s="195"/>
      <c r="DL49" s="195"/>
      <c r="DM49" s="195"/>
      <c r="DN49" s="195"/>
      <c r="DO49" s="195"/>
      <c r="DP49" s="195"/>
      <c r="DQ49" s="195"/>
      <c r="DR49" s="195"/>
      <c r="DS49" s="195"/>
      <c r="DT49" s="195"/>
      <c r="DU49" s="195"/>
      <c r="DV49" s="195"/>
      <c r="DW49" s="195"/>
      <c r="DX49" s="195"/>
      <c r="DY49" s="195"/>
      <c r="DZ49" s="195"/>
      <c r="EA49" s="195"/>
    </row>
    <row r="50" spans="2:131" s="133" customFormat="1" ht="21.95" customHeight="1" x14ac:dyDescent="0.2">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Q50" s="172"/>
      <c r="AR50" s="172"/>
      <c r="AS50" s="172"/>
      <c r="AT50" s="172"/>
      <c r="AU50" s="172"/>
      <c r="AV50" s="172"/>
      <c r="AW50" s="172"/>
      <c r="AX50" s="172"/>
      <c r="AY50" s="172"/>
      <c r="AZ50" s="172"/>
      <c r="BA50" s="172"/>
      <c r="BB50" s="172"/>
      <c r="BC50" s="172"/>
      <c r="BD50" s="172"/>
      <c r="BE50" s="172"/>
      <c r="BF50" s="172"/>
      <c r="BG50" s="172"/>
      <c r="BH50" s="172"/>
      <c r="BI50" s="172"/>
      <c r="BJ50" s="172"/>
      <c r="BK50" s="172"/>
      <c r="BL50" s="172"/>
      <c r="BM50" s="172"/>
      <c r="BN50" s="172"/>
      <c r="BO50" s="172"/>
      <c r="BP50" s="172"/>
      <c r="BQ50" s="172"/>
      <c r="BR50" s="172"/>
      <c r="BS50" s="172"/>
      <c r="BT50" s="172"/>
      <c r="BU50" s="172"/>
      <c r="BV50" s="172"/>
      <c r="BW50" s="172"/>
      <c r="BX50" s="172"/>
      <c r="BY50" s="172"/>
      <c r="BZ50" s="172"/>
      <c r="CA50" s="172"/>
      <c r="CB50" s="172"/>
      <c r="CC50" s="172"/>
      <c r="CL50" s="195"/>
      <c r="CM50" s="195"/>
      <c r="CN50" s="195"/>
      <c r="CO50" s="195"/>
      <c r="CP50" s="195"/>
      <c r="CQ50" s="195"/>
      <c r="CR50" s="195"/>
      <c r="CS50" s="195"/>
      <c r="CT50" s="195"/>
      <c r="CU50" s="195"/>
      <c r="CV50" s="195"/>
      <c r="CW50" s="195"/>
      <c r="CX50" s="195"/>
      <c r="CY50" s="195"/>
      <c r="CZ50" s="195"/>
      <c r="DA50" s="195"/>
      <c r="DB50" s="195"/>
      <c r="DC50" s="195"/>
      <c r="DD50" s="195"/>
      <c r="DE50" s="195"/>
      <c r="DF50" s="195"/>
      <c r="DG50" s="195"/>
      <c r="DH50" s="195"/>
      <c r="DI50" s="195"/>
      <c r="DJ50" s="195"/>
      <c r="DK50" s="195"/>
      <c r="DL50" s="195"/>
      <c r="DM50" s="195"/>
      <c r="DN50" s="195"/>
      <c r="DO50" s="195"/>
      <c r="DP50" s="195"/>
      <c r="DQ50" s="195"/>
      <c r="DR50" s="195"/>
      <c r="DS50" s="195"/>
      <c r="DT50" s="195"/>
      <c r="DU50" s="195"/>
      <c r="DV50" s="195"/>
      <c r="DW50" s="195"/>
      <c r="DX50" s="195"/>
      <c r="DY50" s="195"/>
      <c r="DZ50" s="195"/>
      <c r="EA50" s="195"/>
    </row>
    <row r="51" spans="2:131" s="133" customFormat="1" ht="21.95" customHeight="1" x14ac:dyDescent="0.2">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Q51" s="172"/>
      <c r="AR51" s="172"/>
      <c r="AS51" s="172"/>
      <c r="AT51" s="172"/>
      <c r="AU51" s="172"/>
      <c r="AV51" s="172"/>
      <c r="AW51" s="172"/>
      <c r="AX51" s="172"/>
      <c r="AY51" s="172"/>
      <c r="AZ51" s="172"/>
      <c r="BA51" s="172"/>
      <c r="BB51" s="172"/>
      <c r="BC51" s="172"/>
      <c r="BD51" s="172"/>
      <c r="BE51" s="172"/>
      <c r="BF51" s="172"/>
      <c r="BG51" s="172"/>
      <c r="BH51" s="172"/>
      <c r="BI51" s="172"/>
      <c r="BJ51" s="172"/>
      <c r="BK51" s="172"/>
      <c r="BL51" s="172"/>
      <c r="BM51" s="172"/>
      <c r="BN51" s="172"/>
      <c r="BO51" s="172"/>
      <c r="BP51" s="172"/>
      <c r="BQ51" s="172"/>
      <c r="BR51" s="172"/>
      <c r="BS51" s="172"/>
      <c r="BT51" s="172"/>
      <c r="BU51" s="172"/>
      <c r="BV51" s="172"/>
      <c r="BW51" s="172"/>
      <c r="BX51" s="172"/>
      <c r="BY51" s="172"/>
      <c r="BZ51" s="172"/>
      <c r="CA51" s="172"/>
      <c r="CB51" s="172"/>
      <c r="CC51" s="172"/>
      <c r="CL51" s="195"/>
      <c r="CM51" s="195"/>
      <c r="CN51" s="195"/>
      <c r="CO51" s="195"/>
      <c r="CP51" s="195"/>
      <c r="CQ51" s="195"/>
      <c r="CR51" s="195"/>
      <c r="CS51" s="195"/>
      <c r="CT51" s="195"/>
      <c r="CU51" s="195"/>
      <c r="CV51" s="195"/>
      <c r="CW51" s="195"/>
      <c r="CX51" s="195"/>
      <c r="CY51" s="195"/>
      <c r="CZ51" s="195"/>
      <c r="DA51" s="195"/>
      <c r="DB51" s="195"/>
      <c r="DC51" s="195"/>
      <c r="DD51" s="195"/>
      <c r="DE51" s="195"/>
      <c r="DF51" s="195"/>
      <c r="DG51" s="195"/>
      <c r="DH51" s="195"/>
      <c r="DI51" s="195"/>
      <c r="DJ51" s="195"/>
      <c r="DK51" s="195"/>
      <c r="DL51" s="195"/>
      <c r="DM51" s="195"/>
      <c r="DN51" s="195"/>
      <c r="DO51" s="195"/>
      <c r="DP51" s="195"/>
      <c r="DQ51" s="195"/>
      <c r="DR51" s="195"/>
      <c r="DS51" s="195"/>
      <c r="DT51" s="195"/>
      <c r="DU51" s="195"/>
      <c r="DV51" s="195"/>
      <c r="DW51" s="195"/>
      <c r="DX51" s="195"/>
      <c r="DY51" s="195"/>
      <c r="DZ51" s="195"/>
      <c r="EA51" s="195"/>
    </row>
    <row r="52" spans="2:131" s="133" customFormat="1" ht="21.95" customHeight="1" x14ac:dyDescent="0.2">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Q52" s="172"/>
      <c r="AR52" s="172"/>
      <c r="AS52" s="172"/>
      <c r="AT52" s="172"/>
      <c r="AU52" s="172"/>
      <c r="AV52" s="172"/>
      <c r="AW52" s="172"/>
      <c r="AX52" s="172"/>
      <c r="AY52" s="172"/>
      <c r="AZ52" s="172"/>
      <c r="BA52" s="172"/>
      <c r="BB52" s="172"/>
      <c r="BC52" s="172"/>
      <c r="BD52" s="172"/>
      <c r="BE52" s="172"/>
      <c r="BF52" s="172"/>
      <c r="BG52" s="172"/>
      <c r="BH52" s="172"/>
      <c r="BI52" s="172"/>
      <c r="BJ52" s="172"/>
      <c r="BK52" s="172"/>
      <c r="BL52" s="172"/>
      <c r="BM52" s="172"/>
      <c r="BN52" s="172"/>
      <c r="BO52" s="172"/>
      <c r="BP52" s="172"/>
      <c r="BQ52" s="172"/>
      <c r="BR52" s="172"/>
      <c r="BS52" s="172"/>
      <c r="BT52" s="172"/>
      <c r="BU52" s="172"/>
      <c r="BV52" s="172"/>
      <c r="BW52" s="172"/>
      <c r="BX52" s="172"/>
      <c r="BY52" s="172"/>
      <c r="BZ52" s="172"/>
      <c r="CA52" s="172"/>
      <c r="CB52" s="172"/>
      <c r="CC52" s="172"/>
      <c r="CL52" s="195"/>
      <c r="CM52" s="195"/>
      <c r="CN52" s="195"/>
      <c r="CO52" s="195"/>
      <c r="CP52" s="195"/>
      <c r="CQ52" s="195"/>
      <c r="CR52" s="195"/>
      <c r="CS52" s="195"/>
      <c r="CT52" s="195"/>
      <c r="CU52" s="195"/>
      <c r="CV52" s="195"/>
      <c r="CW52" s="195"/>
      <c r="CX52" s="195"/>
      <c r="CY52" s="195"/>
      <c r="CZ52" s="195"/>
      <c r="DA52" s="195"/>
      <c r="DB52" s="195"/>
      <c r="DC52" s="195"/>
      <c r="DD52" s="195"/>
      <c r="DE52" s="195"/>
      <c r="DF52" s="195"/>
      <c r="DG52" s="195"/>
      <c r="DH52" s="195"/>
      <c r="DI52" s="195"/>
      <c r="DJ52" s="195"/>
      <c r="DK52" s="195"/>
      <c r="DL52" s="195"/>
      <c r="DM52" s="195"/>
      <c r="DN52" s="195"/>
      <c r="DO52" s="195"/>
      <c r="DP52" s="195"/>
      <c r="DQ52" s="195"/>
      <c r="DR52" s="195"/>
      <c r="DS52" s="195"/>
      <c r="DT52" s="195"/>
      <c r="DU52" s="195"/>
      <c r="DV52" s="195"/>
      <c r="DW52" s="195"/>
      <c r="DX52" s="195"/>
      <c r="DY52" s="195"/>
      <c r="DZ52" s="195"/>
      <c r="EA52" s="195"/>
    </row>
    <row r="53" spans="2:131" s="133" customFormat="1" ht="18" customHeight="1" x14ac:dyDescent="0.2">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Q53" s="172"/>
      <c r="AR53" s="172"/>
      <c r="AS53" s="172"/>
      <c r="AT53" s="172"/>
      <c r="AU53" s="172"/>
      <c r="AV53" s="172"/>
      <c r="AW53" s="172"/>
      <c r="AX53" s="172"/>
      <c r="AY53" s="172"/>
      <c r="AZ53" s="172"/>
      <c r="BA53" s="172"/>
      <c r="BB53" s="172"/>
      <c r="BC53" s="172"/>
      <c r="BD53" s="172"/>
      <c r="BE53" s="172"/>
      <c r="BF53" s="172"/>
      <c r="BG53" s="172"/>
      <c r="BH53" s="172"/>
      <c r="BI53" s="172"/>
      <c r="BJ53" s="172"/>
      <c r="BK53" s="172"/>
      <c r="BL53" s="172"/>
      <c r="BM53" s="172"/>
      <c r="BN53" s="172"/>
      <c r="BO53" s="172"/>
      <c r="BP53" s="172"/>
      <c r="BQ53" s="172"/>
      <c r="BR53" s="172"/>
      <c r="BS53" s="172"/>
      <c r="BT53" s="172"/>
      <c r="BU53" s="172"/>
      <c r="BV53" s="172"/>
      <c r="BW53" s="172"/>
      <c r="BX53" s="172"/>
      <c r="BY53" s="172"/>
      <c r="BZ53" s="172"/>
      <c r="CA53" s="172"/>
      <c r="CB53" s="172"/>
      <c r="CC53" s="172"/>
      <c r="CL53" s="195"/>
      <c r="CM53" s="195"/>
      <c r="CN53" s="195"/>
      <c r="CO53" s="195"/>
      <c r="CP53" s="195"/>
      <c r="CQ53" s="195"/>
      <c r="CR53" s="195"/>
      <c r="CS53" s="195"/>
      <c r="CT53" s="195"/>
      <c r="CU53" s="195"/>
      <c r="CV53" s="195"/>
      <c r="CW53" s="195"/>
      <c r="CX53" s="195"/>
      <c r="CY53" s="195"/>
      <c r="CZ53" s="195"/>
      <c r="DA53" s="195"/>
      <c r="DB53" s="195"/>
      <c r="DC53" s="195"/>
      <c r="DD53" s="195"/>
      <c r="DE53" s="195"/>
      <c r="DF53" s="195"/>
      <c r="DG53" s="195"/>
      <c r="DH53" s="195"/>
      <c r="DI53" s="195"/>
      <c r="DJ53" s="195"/>
      <c r="DK53" s="195"/>
      <c r="DL53" s="195"/>
      <c r="DM53" s="195"/>
      <c r="DN53" s="195"/>
      <c r="DO53" s="195"/>
      <c r="DP53" s="195"/>
      <c r="DQ53" s="195"/>
      <c r="DR53" s="195"/>
      <c r="DS53" s="195"/>
      <c r="DT53" s="195"/>
      <c r="DU53" s="195"/>
      <c r="DV53" s="195"/>
      <c r="DW53" s="195"/>
      <c r="DX53" s="195"/>
      <c r="DY53" s="195"/>
      <c r="DZ53" s="195"/>
      <c r="EA53" s="195"/>
    </row>
    <row r="54" spans="2:131" s="133" customFormat="1" ht="18" customHeight="1" x14ac:dyDescent="0.2">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Q54" s="172"/>
      <c r="AR54" s="172"/>
      <c r="AS54" s="172"/>
      <c r="AT54" s="172"/>
      <c r="AU54" s="172"/>
      <c r="AV54" s="172"/>
      <c r="AW54" s="172"/>
      <c r="AX54" s="172"/>
      <c r="AY54" s="172"/>
      <c r="AZ54" s="172"/>
      <c r="BA54" s="172"/>
      <c r="BB54" s="172"/>
      <c r="BC54" s="172"/>
      <c r="BD54" s="172"/>
      <c r="BE54" s="172"/>
      <c r="BF54" s="172"/>
      <c r="BG54" s="172"/>
      <c r="BH54" s="172"/>
      <c r="BI54" s="172"/>
      <c r="BJ54" s="172"/>
      <c r="BK54" s="172"/>
      <c r="BL54" s="172"/>
      <c r="BM54" s="172"/>
      <c r="BN54" s="172"/>
      <c r="BO54" s="172"/>
      <c r="BP54" s="172"/>
      <c r="BQ54" s="172"/>
      <c r="BR54" s="172"/>
      <c r="BS54" s="172"/>
      <c r="BT54" s="172"/>
      <c r="BU54" s="172"/>
      <c r="BV54" s="172"/>
      <c r="BW54" s="172"/>
      <c r="BX54" s="172"/>
      <c r="BY54" s="172"/>
      <c r="BZ54" s="172"/>
      <c r="CA54" s="172"/>
      <c r="CB54" s="172"/>
      <c r="CC54" s="172"/>
      <c r="CL54" s="195"/>
      <c r="CM54" s="195"/>
      <c r="CN54" s="195"/>
      <c r="CO54" s="195"/>
      <c r="CP54" s="195"/>
      <c r="CQ54" s="195"/>
      <c r="CR54" s="195"/>
      <c r="CS54" s="195"/>
      <c r="CT54" s="195"/>
      <c r="CU54" s="195"/>
      <c r="CV54" s="195"/>
      <c r="CW54" s="195"/>
      <c r="CX54" s="195"/>
      <c r="CY54" s="195"/>
      <c r="CZ54" s="195"/>
      <c r="DA54" s="195"/>
      <c r="DB54" s="195"/>
      <c r="DC54" s="195"/>
      <c r="DD54" s="195"/>
      <c r="DE54" s="195"/>
      <c r="DF54" s="195"/>
      <c r="DG54" s="195"/>
      <c r="DH54" s="195"/>
      <c r="DI54" s="195"/>
      <c r="DJ54" s="195"/>
      <c r="DK54" s="195"/>
      <c r="DL54" s="195"/>
      <c r="DM54" s="195"/>
      <c r="DN54" s="195"/>
      <c r="DO54" s="195"/>
      <c r="DP54" s="195"/>
      <c r="DQ54" s="195"/>
      <c r="DR54" s="195"/>
      <c r="DS54" s="195"/>
      <c r="DT54" s="195"/>
      <c r="DU54" s="195"/>
      <c r="DV54" s="195"/>
      <c r="DW54" s="195"/>
      <c r="DX54" s="195"/>
      <c r="DY54" s="195"/>
      <c r="DZ54" s="195"/>
      <c r="EA54" s="195"/>
    </row>
    <row r="55" spans="2:131" s="133" customFormat="1" ht="18" customHeight="1" x14ac:dyDescent="0.2">
      <c r="B55" s="192"/>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Q55" s="172"/>
      <c r="AR55" s="172"/>
      <c r="AS55" s="172"/>
      <c r="AT55" s="172"/>
      <c r="AU55" s="172"/>
      <c r="AV55" s="172"/>
      <c r="AW55" s="172"/>
      <c r="AX55" s="172"/>
      <c r="AY55" s="172"/>
      <c r="AZ55" s="172"/>
      <c r="BA55" s="172"/>
      <c r="BB55" s="172"/>
      <c r="BC55" s="172"/>
      <c r="BD55" s="172"/>
      <c r="BE55" s="172"/>
      <c r="BF55" s="172"/>
      <c r="BG55" s="172"/>
      <c r="BH55" s="172"/>
      <c r="BI55" s="172"/>
      <c r="BJ55" s="172"/>
      <c r="BK55" s="172"/>
      <c r="BL55" s="172"/>
      <c r="BM55" s="172"/>
      <c r="BN55" s="172"/>
      <c r="BO55" s="172"/>
      <c r="BP55" s="172"/>
      <c r="BQ55" s="172"/>
      <c r="BR55" s="172"/>
      <c r="BS55" s="172"/>
      <c r="BT55" s="172"/>
      <c r="BU55" s="172"/>
      <c r="BV55" s="172"/>
      <c r="BW55" s="172"/>
      <c r="BX55" s="172"/>
      <c r="BY55" s="172"/>
      <c r="BZ55" s="172"/>
      <c r="CA55" s="172"/>
      <c r="CB55" s="172"/>
      <c r="CC55" s="172"/>
      <c r="CL55" s="195"/>
      <c r="CM55" s="195"/>
      <c r="CN55" s="195"/>
      <c r="CO55" s="195"/>
      <c r="CP55" s="195"/>
      <c r="CQ55" s="195"/>
      <c r="CR55" s="195"/>
      <c r="CS55" s="195"/>
      <c r="CT55" s="195"/>
      <c r="CU55" s="195"/>
      <c r="CV55" s="195"/>
      <c r="CW55" s="195"/>
      <c r="CX55" s="195"/>
      <c r="CY55" s="195"/>
      <c r="CZ55" s="195"/>
      <c r="DA55" s="195"/>
      <c r="DB55" s="195"/>
      <c r="DC55" s="195"/>
      <c r="DD55" s="195"/>
      <c r="DE55" s="195"/>
      <c r="DF55" s="195"/>
      <c r="DG55" s="195"/>
      <c r="DH55" s="195"/>
      <c r="DI55" s="195"/>
      <c r="DJ55" s="195"/>
      <c r="DK55" s="195"/>
      <c r="DL55" s="195"/>
      <c r="DM55" s="195"/>
      <c r="DN55" s="195"/>
      <c r="DO55" s="195"/>
      <c r="DP55" s="195"/>
      <c r="DQ55" s="195"/>
      <c r="DR55" s="195"/>
      <c r="DS55" s="195"/>
      <c r="DT55" s="195"/>
      <c r="DU55" s="195"/>
      <c r="DV55" s="195"/>
      <c r="DW55" s="195"/>
      <c r="DX55" s="195"/>
      <c r="DY55" s="195"/>
      <c r="DZ55" s="195"/>
      <c r="EA55" s="195"/>
    </row>
    <row r="56" spans="2:131" s="133" customFormat="1" ht="18" customHeight="1" x14ac:dyDescent="0.2">
      <c r="B56" s="192"/>
      <c r="C56" s="192"/>
      <c r="D56" s="192"/>
      <c r="E56" s="192"/>
      <c r="F56" s="192"/>
      <c r="G56" s="192"/>
      <c r="H56" s="192"/>
      <c r="I56" s="192"/>
      <c r="J56" s="192"/>
      <c r="K56" s="192"/>
      <c r="L56" s="192"/>
      <c r="M56" s="192"/>
      <c r="N56" s="192"/>
      <c r="O56" s="192"/>
      <c r="P56" s="192"/>
      <c r="Q56" s="192"/>
      <c r="R56" s="192"/>
      <c r="S56" s="192"/>
      <c r="T56" s="192"/>
      <c r="U56" s="192"/>
      <c r="V56" s="192"/>
      <c r="W56" s="192"/>
      <c r="X56" s="192"/>
      <c r="Y56" s="192"/>
      <c r="Z56" s="192"/>
      <c r="AA56" s="192"/>
      <c r="AB56" s="192"/>
      <c r="AC56" s="192"/>
      <c r="AD56" s="192"/>
      <c r="AE56" s="192"/>
      <c r="AF56" s="192"/>
      <c r="AG56" s="192"/>
      <c r="AH56" s="192"/>
      <c r="AI56" s="192"/>
      <c r="AJ56" s="192"/>
      <c r="AK56" s="192"/>
      <c r="AL56" s="192"/>
      <c r="AM56" s="192"/>
      <c r="AN56" s="192"/>
      <c r="AQ56" s="172"/>
      <c r="AR56" s="172"/>
      <c r="AS56" s="172"/>
      <c r="AT56" s="172"/>
      <c r="AU56" s="172"/>
      <c r="AV56" s="172"/>
      <c r="AW56" s="172"/>
      <c r="AX56" s="172"/>
      <c r="AY56" s="172"/>
      <c r="AZ56" s="172"/>
      <c r="BA56" s="172"/>
      <c r="BB56" s="172"/>
      <c r="BC56" s="172"/>
      <c r="BD56" s="172"/>
      <c r="BE56" s="172"/>
      <c r="BF56" s="172"/>
      <c r="BG56" s="172"/>
      <c r="BH56" s="172"/>
      <c r="BI56" s="172"/>
      <c r="BJ56" s="172"/>
      <c r="BK56" s="172"/>
      <c r="BL56" s="172"/>
      <c r="BM56" s="172"/>
      <c r="BN56" s="172"/>
      <c r="BO56" s="172"/>
      <c r="BP56" s="172"/>
      <c r="BQ56" s="172"/>
      <c r="BR56" s="172"/>
      <c r="BS56" s="172"/>
      <c r="BT56" s="172"/>
      <c r="BU56" s="172"/>
      <c r="BV56" s="172"/>
      <c r="BW56" s="172"/>
      <c r="BX56" s="172"/>
      <c r="BY56" s="172"/>
      <c r="BZ56" s="172"/>
      <c r="CA56" s="172"/>
      <c r="CB56" s="172"/>
      <c r="CC56" s="172"/>
      <c r="CL56" s="195"/>
      <c r="CM56" s="195"/>
      <c r="CN56" s="195"/>
      <c r="CO56" s="195"/>
      <c r="CP56" s="195"/>
      <c r="CQ56" s="195"/>
      <c r="CR56" s="195"/>
      <c r="CS56" s="195"/>
      <c r="CT56" s="195"/>
      <c r="CU56" s="195"/>
      <c r="CV56" s="195"/>
      <c r="CW56" s="195"/>
      <c r="CX56" s="195"/>
      <c r="CY56" s="195"/>
      <c r="CZ56" s="195"/>
      <c r="DA56" s="195"/>
      <c r="DB56" s="195"/>
      <c r="DC56" s="195"/>
      <c r="DD56" s="195"/>
      <c r="DE56" s="195"/>
      <c r="DF56" s="195"/>
      <c r="DG56" s="195"/>
      <c r="DH56" s="195"/>
      <c r="DI56" s="195"/>
      <c r="DJ56" s="195"/>
      <c r="DK56" s="195"/>
      <c r="DL56" s="195"/>
      <c r="DM56" s="195"/>
      <c r="DN56" s="195"/>
      <c r="DO56" s="195"/>
      <c r="DP56" s="195"/>
      <c r="DQ56" s="195"/>
      <c r="DR56" s="195"/>
      <c r="DS56" s="195"/>
      <c r="DT56" s="195"/>
      <c r="DU56" s="195"/>
      <c r="DV56" s="195"/>
      <c r="DW56" s="195"/>
      <c r="DX56" s="195"/>
      <c r="DY56" s="195"/>
      <c r="DZ56" s="195"/>
      <c r="EA56" s="195"/>
    </row>
    <row r="57" spans="2:131" s="133" customFormat="1" ht="18" customHeight="1" x14ac:dyDescent="0.2">
      <c r="B57" s="192"/>
      <c r="C57" s="192"/>
      <c r="D57" s="192"/>
      <c r="E57" s="192"/>
      <c r="F57" s="192"/>
      <c r="G57" s="192"/>
      <c r="H57" s="192"/>
      <c r="I57" s="192"/>
      <c r="J57" s="192"/>
      <c r="K57" s="192"/>
      <c r="L57" s="192"/>
      <c r="M57" s="192"/>
      <c r="N57" s="192"/>
      <c r="O57" s="192"/>
      <c r="P57" s="192"/>
      <c r="Q57" s="192"/>
      <c r="R57" s="192"/>
      <c r="S57" s="192"/>
      <c r="T57" s="192"/>
      <c r="U57" s="192"/>
      <c r="V57" s="192"/>
      <c r="W57" s="192"/>
      <c r="X57" s="192"/>
      <c r="Y57" s="192"/>
      <c r="Z57" s="192"/>
      <c r="AA57" s="192"/>
      <c r="AB57" s="192"/>
      <c r="AC57" s="192"/>
      <c r="AD57" s="192"/>
      <c r="AE57" s="192"/>
      <c r="AF57" s="192"/>
      <c r="AG57" s="192"/>
      <c r="AH57" s="192"/>
      <c r="AI57" s="192"/>
      <c r="AJ57" s="192"/>
      <c r="AK57" s="192"/>
      <c r="AL57" s="192"/>
      <c r="AM57" s="192"/>
      <c r="AN57" s="192"/>
      <c r="AQ57" s="172"/>
      <c r="AR57" s="172"/>
      <c r="AS57" s="172"/>
      <c r="AT57" s="172"/>
      <c r="AU57" s="172"/>
      <c r="AV57" s="172"/>
      <c r="AW57" s="172"/>
      <c r="AX57" s="172"/>
      <c r="AY57" s="172"/>
      <c r="AZ57" s="172"/>
      <c r="BA57" s="172"/>
      <c r="BB57" s="172"/>
      <c r="BC57" s="172"/>
      <c r="BD57" s="172"/>
      <c r="BE57" s="172"/>
      <c r="BF57" s="172"/>
      <c r="BG57" s="172"/>
      <c r="BH57" s="172"/>
      <c r="BI57" s="172"/>
      <c r="BJ57" s="172"/>
      <c r="BK57" s="172"/>
      <c r="BL57" s="172"/>
      <c r="BM57" s="172"/>
      <c r="BN57" s="172"/>
      <c r="BO57" s="172"/>
      <c r="BP57" s="172"/>
      <c r="BQ57" s="172"/>
      <c r="BR57" s="172"/>
      <c r="BS57" s="172"/>
      <c r="BT57" s="172"/>
      <c r="BU57" s="172"/>
      <c r="BV57" s="172"/>
      <c r="BW57" s="172"/>
      <c r="BX57" s="172"/>
      <c r="BY57" s="172"/>
      <c r="BZ57" s="172"/>
      <c r="CA57" s="172"/>
      <c r="CB57" s="172"/>
      <c r="CC57" s="172"/>
      <c r="CL57" s="195"/>
      <c r="CM57" s="195"/>
      <c r="CN57" s="195"/>
      <c r="CO57" s="195"/>
      <c r="CP57" s="195"/>
      <c r="CQ57" s="195"/>
      <c r="CR57" s="195"/>
      <c r="CS57" s="195"/>
      <c r="CT57" s="195"/>
      <c r="CU57" s="195"/>
      <c r="CV57" s="195"/>
      <c r="CW57" s="195"/>
      <c r="CX57" s="195"/>
      <c r="CY57" s="195"/>
      <c r="CZ57" s="195"/>
      <c r="DA57" s="195"/>
      <c r="DB57" s="195"/>
      <c r="DC57" s="195"/>
      <c r="DD57" s="195"/>
      <c r="DE57" s="195"/>
      <c r="DF57" s="195"/>
      <c r="DG57" s="195"/>
      <c r="DH57" s="195"/>
      <c r="DI57" s="195"/>
      <c r="DJ57" s="195"/>
      <c r="DK57" s="195"/>
      <c r="DL57" s="195"/>
      <c r="DM57" s="195"/>
      <c r="DN57" s="195"/>
      <c r="DO57" s="195"/>
      <c r="DP57" s="195"/>
      <c r="DQ57" s="195"/>
      <c r="DR57" s="195"/>
      <c r="DS57" s="195"/>
      <c r="DT57" s="195"/>
      <c r="DU57" s="195"/>
      <c r="DV57" s="195"/>
      <c r="DW57" s="195"/>
      <c r="DX57" s="195"/>
      <c r="DY57" s="195"/>
      <c r="DZ57" s="195"/>
      <c r="EA57" s="195"/>
    </row>
    <row r="58" spans="2:131" s="133" customFormat="1" ht="18" customHeight="1" x14ac:dyDescent="0.2">
      <c r="B58" s="192"/>
      <c r="C58" s="192"/>
      <c r="D58" s="192"/>
      <c r="E58" s="192"/>
      <c r="F58" s="192"/>
      <c r="G58" s="192"/>
      <c r="H58" s="192"/>
      <c r="I58" s="192"/>
      <c r="J58" s="192"/>
      <c r="K58" s="192"/>
      <c r="L58" s="192"/>
      <c r="M58" s="192"/>
      <c r="N58" s="192"/>
      <c r="O58" s="192"/>
      <c r="P58" s="192"/>
      <c r="Q58" s="192"/>
      <c r="R58" s="192"/>
      <c r="S58" s="192"/>
      <c r="T58" s="192"/>
      <c r="U58" s="192"/>
      <c r="V58" s="192"/>
      <c r="W58" s="192"/>
      <c r="X58" s="192"/>
      <c r="Y58" s="192"/>
      <c r="Z58" s="192"/>
      <c r="AA58" s="192"/>
      <c r="AB58" s="192"/>
      <c r="AC58" s="192"/>
      <c r="AD58" s="192"/>
      <c r="AE58" s="192"/>
      <c r="AF58" s="192"/>
      <c r="AG58" s="192"/>
      <c r="AH58" s="192"/>
      <c r="AI58" s="192"/>
      <c r="AJ58" s="192"/>
      <c r="AK58" s="192"/>
      <c r="AL58" s="192"/>
      <c r="AM58" s="192"/>
      <c r="AN58" s="192"/>
      <c r="CL58" s="195"/>
      <c r="CM58" s="195"/>
      <c r="CN58" s="195"/>
      <c r="CO58" s="195"/>
      <c r="CP58" s="195"/>
      <c r="CQ58" s="195"/>
      <c r="CR58" s="195"/>
      <c r="CS58" s="195"/>
      <c r="CT58" s="195"/>
      <c r="CU58" s="195"/>
      <c r="CV58" s="195"/>
      <c r="CW58" s="195"/>
      <c r="CX58" s="195"/>
      <c r="CY58" s="195"/>
      <c r="CZ58" s="195"/>
      <c r="DA58" s="195"/>
      <c r="DB58" s="195"/>
      <c r="DC58" s="195"/>
      <c r="DD58" s="195"/>
      <c r="DE58" s="195"/>
      <c r="DF58" s="195"/>
      <c r="DG58" s="195"/>
      <c r="DH58" s="195"/>
      <c r="DI58" s="195"/>
      <c r="DJ58" s="195"/>
      <c r="DK58" s="195"/>
      <c r="DL58" s="195"/>
      <c r="DM58" s="195"/>
      <c r="DN58" s="195"/>
      <c r="DO58" s="195"/>
      <c r="DP58" s="195"/>
      <c r="DQ58" s="195"/>
      <c r="DR58" s="195"/>
      <c r="DS58" s="195"/>
      <c r="DT58" s="195"/>
      <c r="DU58" s="195"/>
      <c r="DV58" s="195"/>
      <c r="DW58" s="195"/>
      <c r="DX58" s="195"/>
      <c r="DY58" s="195"/>
      <c r="DZ58" s="195"/>
      <c r="EA58" s="195"/>
    </row>
    <row r="59" spans="2:131" s="133" customFormat="1" ht="18" customHeight="1" x14ac:dyDescent="0.2">
      <c r="B59" s="192"/>
      <c r="C59" s="192"/>
      <c r="D59" s="192"/>
      <c r="E59" s="192"/>
      <c r="F59" s="192"/>
      <c r="G59" s="192"/>
      <c r="H59" s="192"/>
      <c r="I59" s="192"/>
      <c r="J59" s="192"/>
      <c r="K59" s="192"/>
      <c r="L59" s="192"/>
      <c r="M59" s="192"/>
      <c r="N59" s="192"/>
      <c r="O59" s="192"/>
      <c r="P59" s="192"/>
      <c r="Q59" s="192"/>
      <c r="R59" s="192"/>
      <c r="S59" s="192"/>
      <c r="T59" s="192"/>
      <c r="U59" s="192"/>
      <c r="V59" s="192"/>
      <c r="W59" s="192"/>
      <c r="X59" s="192"/>
      <c r="Y59" s="192"/>
      <c r="Z59" s="192"/>
      <c r="AA59" s="192"/>
      <c r="AB59" s="192"/>
      <c r="AC59" s="192"/>
      <c r="AD59" s="192"/>
      <c r="AE59" s="192"/>
      <c r="AF59" s="192"/>
      <c r="AG59" s="192"/>
      <c r="AH59" s="192"/>
      <c r="AI59" s="192"/>
      <c r="AJ59" s="192"/>
      <c r="AK59" s="192"/>
      <c r="AL59" s="192"/>
      <c r="AM59" s="192"/>
      <c r="AN59" s="192"/>
      <c r="CL59" s="195"/>
      <c r="CM59" s="195"/>
      <c r="CN59" s="195"/>
      <c r="CO59" s="195"/>
      <c r="CP59" s="195"/>
      <c r="CQ59" s="195"/>
      <c r="CR59" s="195"/>
      <c r="CS59" s="195"/>
      <c r="CT59" s="195"/>
      <c r="CU59" s="195"/>
      <c r="CV59" s="195"/>
      <c r="CW59" s="195"/>
      <c r="CX59" s="195"/>
      <c r="CY59" s="195"/>
      <c r="CZ59" s="195"/>
      <c r="DA59" s="195"/>
      <c r="DB59" s="195"/>
      <c r="DC59" s="195"/>
      <c r="DD59" s="195"/>
      <c r="DE59" s="195"/>
      <c r="DF59" s="195"/>
      <c r="DG59" s="195"/>
      <c r="DH59" s="195"/>
      <c r="DI59" s="195"/>
      <c r="DJ59" s="195"/>
      <c r="DK59" s="195"/>
      <c r="DL59" s="195"/>
      <c r="DM59" s="195"/>
      <c r="DN59" s="195"/>
      <c r="DO59" s="195"/>
      <c r="DP59" s="195"/>
      <c r="DQ59" s="195"/>
      <c r="DR59" s="195"/>
      <c r="DS59" s="195"/>
      <c r="DT59" s="195"/>
      <c r="DU59" s="195"/>
      <c r="DV59" s="195"/>
      <c r="DW59" s="195"/>
      <c r="DX59" s="195"/>
      <c r="DY59" s="195"/>
      <c r="DZ59" s="195"/>
      <c r="EA59" s="195"/>
    </row>
    <row r="60" spans="2:131" s="133" customFormat="1" ht="18" customHeight="1" x14ac:dyDescent="0.2">
      <c r="B60" s="192"/>
      <c r="C60" s="192"/>
      <c r="D60" s="192"/>
      <c r="E60" s="192"/>
      <c r="F60" s="192"/>
      <c r="G60" s="192"/>
      <c r="H60" s="192"/>
      <c r="I60" s="192"/>
      <c r="J60" s="192"/>
      <c r="K60" s="192"/>
      <c r="L60" s="192"/>
      <c r="M60" s="192"/>
      <c r="N60" s="192"/>
      <c r="O60" s="192"/>
      <c r="P60" s="192"/>
      <c r="Q60" s="192"/>
      <c r="R60" s="192"/>
      <c r="S60" s="192"/>
      <c r="T60" s="192"/>
      <c r="U60" s="192"/>
      <c r="V60" s="192"/>
      <c r="W60" s="192"/>
      <c r="X60" s="192"/>
      <c r="Y60" s="192"/>
      <c r="Z60" s="192"/>
      <c r="AA60" s="192"/>
      <c r="AB60" s="192"/>
      <c r="AC60" s="192"/>
      <c r="AD60" s="192"/>
      <c r="AE60" s="192"/>
      <c r="AF60" s="192"/>
      <c r="AG60" s="192"/>
      <c r="AH60" s="192"/>
      <c r="AI60" s="192"/>
      <c r="AJ60" s="192"/>
      <c r="AK60" s="192"/>
      <c r="AL60" s="192"/>
      <c r="AM60" s="192"/>
      <c r="AN60" s="192"/>
      <c r="CL60" s="195"/>
      <c r="CM60" s="195"/>
      <c r="CN60" s="195"/>
      <c r="CO60" s="195"/>
      <c r="CP60" s="195"/>
      <c r="CQ60" s="195"/>
      <c r="CR60" s="195"/>
      <c r="CS60" s="195"/>
      <c r="CT60" s="195"/>
      <c r="CU60" s="195"/>
      <c r="CV60" s="195"/>
      <c r="CW60" s="195"/>
      <c r="CX60" s="195"/>
      <c r="CY60" s="195"/>
      <c r="CZ60" s="195"/>
      <c r="DA60" s="195"/>
      <c r="DB60" s="195"/>
      <c r="DC60" s="195"/>
      <c r="DD60" s="195"/>
      <c r="DE60" s="195"/>
      <c r="DF60" s="195"/>
      <c r="DG60" s="195"/>
      <c r="DH60" s="195"/>
      <c r="DI60" s="195"/>
      <c r="DJ60" s="195"/>
      <c r="DK60" s="195"/>
      <c r="DL60" s="195"/>
      <c r="DM60" s="195"/>
      <c r="DN60" s="195"/>
      <c r="DO60" s="195"/>
      <c r="DP60" s="195"/>
      <c r="DQ60" s="195"/>
      <c r="DR60" s="195"/>
      <c r="DS60" s="195"/>
      <c r="DT60" s="195"/>
      <c r="DU60" s="195"/>
      <c r="DV60" s="195"/>
      <c r="DW60" s="195"/>
      <c r="DX60" s="195"/>
      <c r="DY60" s="195"/>
      <c r="DZ60" s="195"/>
      <c r="EA60" s="195"/>
    </row>
    <row r="61" spans="2:131" s="133" customFormat="1" ht="18" customHeight="1" x14ac:dyDescent="0.2">
      <c r="B61" s="192"/>
      <c r="C61" s="192"/>
      <c r="D61" s="192"/>
      <c r="E61" s="192"/>
      <c r="F61" s="192"/>
      <c r="G61" s="192"/>
      <c r="H61" s="192"/>
      <c r="I61" s="192"/>
      <c r="J61" s="192"/>
      <c r="K61" s="192"/>
      <c r="L61" s="192"/>
      <c r="M61" s="192"/>
      <c r="N61" s="192"/>
      <c r="O61" s="192"/>
      <c r="P61" s="192"/>
      <c r="Q61" s="192"/>
      <c r="R61" s="192"/>
      <c r="S61" s="192"/>
      <c r="T61" s="192"/>
      <c r="U61" s="192"/>
      <c r="V61" s="192"/>
      <c r="W61" s="192"/>
      <c r="X61" s="192"/>
      <c r="Y61" s="192"/>
      <c r="Z61" s="192"/>
      <c r="AA61" s="192"/>
      <c r="AB61" s="192"/>
      <c r="AC61" s="192"/>
      <c r="AD61" s="192"/>
      <c r="AE61" s="192"/>
      <c r="AF61" s="192"/>
      <c r="AG61" s="192"/>
      <c r="AH61" s="192"/>
      <c r="AI61" s="192"/>
      <c r="AJ61" s="192"/>
      <c r="AK61" s="192"/>
      <c r="AL61" s="192"/>
      <c r="AM61" s="192"/>
      <c r="AN61" s="192"/>
      <c r="CL61" s="195"/>
      <c r="CM61" s="195"/>
      <c r="CN61" s="195"/>
      <c r="CO61" s="195"/>
      <c r="CP61" s="195"/>
      <c r="CQ61" s="195"/>
      <c r="CR61" s="195"/>
      <c r="CS61" s="195"/>
      <c r="CT61" s="195"/>
      <c r="CU61" s="195"/>
      <c r="CV61" s="195"/>
      <c r="CW61" s="195"/>
      <c r="CX61" s="195"/>
      <c r="CY61" s="195"/>
      <c r="CZ61" s="195"/>
      <c r="DA61" s="195"/>
      <c r="DB61" s="195"/>
      <c r="DC61" s="195"/>
      <c r="DD61" s="195"/>
      <c r="DE61" s="195"/>
      <c r="DF61" s="195"/>
      <c r="DG61" s="195"/>
      <c r="DH61" s="195"/>
      <c r="DI61" s="195"/>
      <c r="DJ61" s="195"/>
      <c r="DK61" s="195"/>
      <c r="DL61" s="195"/>
      <c r="DM61" s="195"/>
      <c r="DN61" s="195"/>
      <c r="DO61" s="195"/>
      <c r="DP61" s="195"/>
      <c r="DQ61" s="195"/>
      <c r="DR61" s="195"/>
      <c r="DS61" s="195"/>
      <c r="DT61" s="195"/>
      <c r="DU61" s="195"/>
      <c r="DV61" s="195"/>
      <c r="DW61" s="195"/>
      <c r="DX61" s="195"/>
      <c r="DY61" s="195"/>
      <c r="DZ61" s="195"/>
      <c r="EA61" s="195"/>
    </row>
    <row r="62" spans="2:131" s="133" customFormat="1" ht="18" customHeight="1" x14ac:dyDescent="0.2">
      <c r="B62" s="192"/>
      <c r="C62" s="192"/>
      <c r="D62" s="192"/>
      <c r="E62" s="192"/>
      <c r="F62" s="192"/>
      <c r="G62" s="192"/>
      <c r="H62" s="192"/>
      <c r="I62" s="192"/>
      <c r="J62" s="192"/>
      <c r="K62" s="192"/>
      <c r="L62" s="192"/>
      <c r="M62" s="192"/>
      <c r="N62" s="192"/>
      <c r="O62" s="192"/>
      <c r="P62" s="192"/>
      <c r="Q62" s="192"/>
      <c r="R62" s="192"/>
      <c r="S62" s="192"/>
      <c r="T62" s="192"/>
      <c r="U62" s="192"/>
      <c r="V62" s="192"/>
      <c r="W62" s="192"/>
      <c r="X62" s="192"/>
      <c r="Y62" s="192"/>
      <c r="Z62" s="192"/>
      <c r="AA62" s="192"/>
      <c r="AB62" s="192"/>
      <c r="AC62" s="192"/>
      <c r="AD62" s="192"/>
      <c r="AE62" s="192"/>
      <c r="AF62" s="192"/>
      <c r="AG62" s="192"/>
      <c r="AH62" s="192"/>
      <c r="AI62" s="192"/>
      <c r="AJ62" s="192"/>
      <c r="AK62" s="192"/>
      <c r="AL62" s="192"/>
      <c r="AM62" s="192"/>
      <c r="AN62" s="192"/>
      <c r="CL62" s="195"/>
      <c r="CM62" s="195"/>
      <c r="CN62" s="195"/>
      <c r="CO62" s="195"/>
      <c r="CP62" s="195"/>
      <c r="CQ62" s="195"/>
      <c r="CR62" s="195"/>
      <c r="CS62" s="195"/>
      <c r="CT62" s="195"/>
      <c r="CU62" s="195"/>
      <c r="CV62" s="195"/>
      <c r="CW62" s="195"/>
      <c r="CX62" s="195"/>
      <c r="CY62" s="195"/>
      <c r="CZ62" s="195"/>
      <c r="DA62" s="195"/>
      <c r="DB62" s="195"/>
      <c r="DC62" s="195"/>
      <c r="DD62" s="195"/>
      <c r="DE62" s="195"/>
      <c r="DF62" s="195"/>
      <c r="DG62" s="195"/>
      <c r="DH62" s="195"/>
      <c r="DI62" s="195"/>
      <c r="DJ62" s="195"/>
      <c r="DK62" s="195"/>
      <c r="DL62" s="195"/>
      <c r="DM62" s="195"/>
      <c r="DN62" s="195"/>
      <c r="DO62" s="195"/>
      <c r="DP62" s="195"/>
      <c r="DQ62" s="195"/>
      <c r="DR62" s="195"/>
      <c r="DS62" s="195"/>
      <c r="DT62" s="195"/>
      <c r="DU62" s="195"/>
      <c r="DV62" s="195"/>
      <c r="DW62" s="195"/>
      <c r="DX62" s="195"/>
      <c r="DY62" s="195"/>
      <c r="DZ62" s="195"/>
      <c r="EA62" s="195"/>
    </row>
    <row r="63" spans="2:131" s="133" customFormat="1" ht="18" customHeight="1" x14ac:dyDescent="0.2">
      <c r="B63" s="192"/>
      <c r="C63" s="192"/>
      <c r="D63" s="192"/>
      <c r="E63" s="192"/>
      <c r="F63" s="192"/>
      <c r="G63" s="192"/>
      <c r="H63" s="192"/>
      <c r="I63" s="192"/>
      <c r="J63" s="192"/>
      <c r="K63" s="192"/>
      <c r="L63" s="192"/>
      <c r="M63" s="192"/>
      <c r="N63" s="192"/>
      <c r="O63" s="192"/>
      <c r="P63" s="192"/>
      <c r="Q63" s="192"/>
      <c r="R63" s="192"/>
      <c r="S63" s="192"/>
      <c r="T63" s="192"/>
      <c r="U63" s="192"/>
      <c r="V63" s="192"/>
      <c r="W63" s="192"/>
      <c r="X63" s="192"/>
      <c r="Y63" s="192"/>
      <c r="Z63" s="192"/>
      <c r="AA63" s="192"/>
      <c r="AB63" s="192"/>
      <c r="AC63" s="192"/>
      <c r="AD63" s="192"/>
      <c r="AE63" s="192"/>
      <c r="AF63" s="192"/>
      <c r="AG63" s="192"/>
      <c r="AH63" s="192"/>
      <c r="AI63" s="192"/>
      <c r="AJ63" s="192"/>
      <c r="AK63" s="192"/>
      <c r="AL63" s="192"/>
      <c r="AM63" s="192"/>
      <c r="AN63" s="192"/>
      <c r="CL63" s="195"/>
      <c r="CM63" s="195"/>
      <c r="CN63" s="195"/>
      <c r="CO63" s="195"/>
      <c r="CP63" s="195"/>
      <c r="CQ63" s="195"/>
      <c r="CR63" s="195"/>
      <c r="CS63" s="195"/>
      <c r="CT63" s="195"/>
      <c r="CU63" s="195"/>
      <c r="CV63" s="195"/>
      <c r="CW63" s="195"/>
      <c r="CX63" s="195"/>
      <c r="CY63" s="195"/>
      <c r="CZ63" s="195"/>
      <c r="DA63" s="195"/>
      <c r="DB63" s="195"/>
      <c r="DC63" s="195"/>
      <c r="DD63" s="195"/>
      <c r="DE63" s="195"/>
      <c r="DF63" s="195"/>
      <c r="DG63" s="195"/>
      <c r="DH63" s="195"/>
      <c r="DI63" s="195"/>
      <c r="DJ63" s="195"/>
      <c r="DK63" s="195"/>
      <c r="DL63" s="195"/>
      <c r="DM63" s="195"/>
      <c r="DN63" s="195"/>
      <c r="DO63" s="195"/>
      <c r="DP63" s="195"/>
      <c r="DQ63" s="195"/>
      <c r="DR63" s="195"/>
      <c r="DS63" s="195"/>
      <c r="DT63" s="195"/>
      <c r="DU63" s="195"/>
      <c r="DV63" s="195"/>
      <c r="DW63" s="195"/>
      <c r="DX63" s="195"/>
      <c r="DY63" s="195"/>
      <c r="DZ63" s="195"/>
      <c r="EA63" s="195"/>
    </row>
    <row r="64" spans="2:131" s="133" customFormat="1" ht="18" customHeight="1" x14ac:dyDescent="0.2">
      <c r="B64" s="192"/>
      <c r="C64" s="192"/>
      <c r="D64" s="192"/>
      <c r="E64" s="192"/>
      <c r="F64" s="192"/>
      <c r="G64" s="192"/>
      <c r="H64" s="192"/>
      <c r="I64" s="192"/>
      <c r="J64" s="192"/>
      <c r="K64" s="192"/>
      <c r="L64" s="192"/>
      <c r="M64" s="192"/>
      <c r="N64" s="192"/>
      <c r="O64" s="192"/>
      <c r="P64" s="192"/>
      <c r="Q64" s="192"/>
      <c r="R64" s="192"/>
      <c r="S64" s="192"/>
      <c r="T64" s="192"/>
      <c r="U64" s="192"/>
      <c r="V64" s="192"/>
      <c r="W64" s="192"/>
      <c r="X64" s="192"/>
      <c r="Y64" s="192"/>
      <c r="Z64" s="192"/>
      <c r="AA64" s="192"/>
      <c r="AB64" s="192"/>
      <c r="AC64" s="192"/>
      <c r="AD64" s="192"/>
      <c r="AE64" s="192"/>
      <c r="AF64" s="192"/>
      <c r="AG64" s="192"/>
      <c r="AH64" s="192"/>
      <c r="AI64" s="192"/>
      <c r="AJ64" s="192"/>
      <c r="AK64" s="192"/>
      <c r="AL64" s="192"/>
      <c r="AM64" s="192"/>
      <c r="AN64" s="192"/>
      <c r="CL64" s="195"/>
      <c r="CM64" s="195"/>
      <c r="CN64" s="195"/>
      <c r="CO64" s="195"/>
      <c r="CP64" s="195"/>
      <c r="CQ64" s="195"/>
      <c r="CR64" s="195"/>
      <c r="CS64" s="195"/>
      <c r="CT64" s="195"/>
      <c r="CU64" s="195"/>
      <c r="CV64" s="195"/>
      <c r="CW64" s="195"/>
      <c r="CX64" s="195"/>
      <c r="CY64" s="195"/>
      <c r="CZ64" s="195"/>
      <c r="DA64" s="195"/>
      <c r="DB64" s="195"/>
      <c r="DC64" s="195"/>
      <c r="DD64" s="195"/>
      <c r="DE64" s="195"/>
      <c r="DF64" s="195"/>
      <c r="DG64" s="195"/>
      <c r="DH64" s="195"/>
      <c r="DI64" s="195"/>
      <c r="DJ64" s="195"/>
      <c r="DK64" s="195"/>
      <c r="DL64" s="195"/>
      <c r="DM64" s="195"/>
      <c r="DN64" s="195"/>
      <c r="DO64" s="195"/>
      <c r="DP64" s="195"/>
      <c r="DQ64" s="195"/>
      <c r="DR64" s="195"/>
      <c r="DS64" s="195"/>
      <c r="DT64" s="195"/>
      <c r="DU64" s="195"/>
      <c r="DV64" s="195"/>
      <c r="DW64" s="195"/>
      <c r="DX64" s="195"/>
      <c r="DY64" s="195"/>
      <c r="DZ64" s="195"/>
      <c r="EA64" s="195"/>
    </row>
    <row r="65" spans="2:131" s="133" customFormat="1" ht="18" customHeight="1" x14ac:dyDescent="0.2">
      <c r="B65" s="192"/>
      <c r="C65" s="192"/>
      <c r="D65" s="192"/>
      <c r="E65" s="192"/>
      <c r="F65" s="192"/>
      <c r="G65" s="192"/>
      <c r="H65" s="192"/>
      <c r="I65" s="192"/>
      <c r="J65" s="192"/>
      <c r="K65" s="192"/>
      <c r="L65" s="192"/>
      <c r="M65" s="192"/>
      <c r="N65" s="192"/>
      <c r="O65" s="192"/>
      <c r="P65" s="192"/>
      <c r="Q65" s="192"/>
      <c r="R65" s="192"/>
      <c r="S65" s="192"/>
      <c r="T65" s="192"/>
      <c r="U65" s="192"/>
      <c r="V65" s="192"/>
      <c r="W65" s="192"/>
      <c r="X65" s="192"/>
      <c r="Y65" s="192"/>
      <c r="Z65" s="192"/>
      <c r="AA65" s="192"/>
      <c r="AB65" s="192"/>
      <c r="AC65" s="192"/>
      <c r="AD65" s="192"/>
      <c r="AE65" s="192"/>
      <c r="AF65" s="192"/>
      <c r="AG65" s="192"/>
      <c r="AH65" s="192"/>
      <c r="AI65" s="192"/>
      <c r="AJ65" s="192"/>
      <c r="AK65" s="192"/>
      <c r="AL65" s="192"/>
      <c r="AM65" s="192"/>
      <c r="AN65" s="192"/>
      <c r="CL65" s="195"/>
      <c r="CM65" s="195"/>
      <c r="CN65" s="195"/>
      <c r="CO65" s="195"/>
      <c r="CP65" s="195"/>
      <c r="CQ65" s="195"/>
      <c r="CR65" s="195"/>
      <c r="CS65" s="195"/>
      <c r="CT65" s="195"/>
      <c r="CU65" s="195"/>
      <c r="CV65" s="195"/>
      <c r="CW65" s="195"/>
      <c r="CX65" s="195"/>
      <c r="CY65" s="195"/>
      <c r="CZ65" s="195"/>
      <c r="DA65" s="195"/>
      <c r="DB65" s="195"/>
      <c r="DC65" s="195"/>
      <c r="DD65" s="195"/>
      <c r="DE65" s="195"/>
      <c r="DF65" s="195"/>
      <c r="DG65" s="195"/>
      <c r="DH65" s="195"/>
      <c r="DI65" s="195"/>
      <c r="DJ65" s="195"/>
      <c r="DK65" s="195"/>
      <c r="DL65" s="195"/>
      <c r="DM65" s="195"/>
      <c r="DN65" s="195"/>
      <c r="DO65" s="195"/>
      <c r="DP65" s="195"/>
      <c r="DQ65" s="195"/>
      <c r="DR65" s="195"/>
      <c r="DS65" s="195"/>
      <c r="DT65" s="195"/>
      <c r="DU65" s="195"/>
      <c r="DV65" s="195"/>
      <c r="DW65" s="195"/>
      <c r="DX65" s="195"/>
      <c r="DY65" s="195"/>
      <c r="DZ65" s="195"/>
      <c r="EA65" s="195"/>
    </row>
    <row r="66" spans="2:131" s="133" customFormat="1" ht="18" customHeight="1" x14ac:dyDescent="0.2">
      <c r="B66" s="192"/>
      <c r="C66" s="192"/>
      <c r="D66" s="192"/>
      <c r="E66" s="192"/>
      <c r="F66" s="192"/>
      <c r="G66" s="192"/>
      <c r="H66" s="192"/>
      <c r="I66" s="192"/>
      <c r="J66" s="192"/>
      <c r="K66" s="192"/>
      <c r="L66" s="192"/>
      <c r="M66" s="192"/>
      <c r="N66" s="192"/>
      <c r="O66" s="192"/>
      <c r="P66" s="192"/>
      <c r="Q66" s="192"/>
      <c r="R66" s="192"/>
      <c r="S66" s="192"/>
      <c r="T66" s="192"/>
      <c r="U66" s="192"/>
      <c r="V66" s="192"/>
      <c r="W66" s="192"/>
      <c r="X66" s="192"/>
      <c r="Y66" s="192"/>
      <c r="Z66" s="192"/>
      <c r="AA66" s="192"/>
      <c r="AB66" s="192"/>
      <c r="AC66" s="192"/>
      <c r="AD66" s="192"/>
      <c r="AE66" s="192"/>
      <c r="AF66" s="192"/>
      <c r="AG66" s="192"/>
      <c r="AH66" s="192"/>
      <c r="AI66" s="192"/>
      <c r="AJ66" s="192"/>
      <c r="AK66" s="192"/>
      <c r="AL66" s="192"/>
      <c r="AM66" s="192"/>
      <c r="AN66" s="192"/>
      <c r="CL66" s="195"/>
      <c r="CM66" s="195"/>
      <c r="CN66" s="195"/>
      <c r="CO66" s="195"/>
      <c r="CP66" s="195"/>
      <c r="CQ66" s="195"/>
      <c r="CR66" s="195"/>
      <c r="CS66" s="195"/>
      <c r="CT66" s="195"/>
      <c r="CU66" s="195"/>
      <c r="CV66" s="195"/>
      <c r="CW66" s="195"/>
      <c r="CX66" s="195"/>
      <c r="CY66" s="195"/>
      <c r="CZ66" s="195"/>
      <c r="DA66" s="195"/>
      <c r="DB66" s="195"/>
      <c r="DC66" s="195"/>
      <c r="DD66" s="195"/>
      <c r="DE66" s="195"/>
      <c r="DF66" s="195"/>
      <c r="DG66" s="195"/>
      <c r="DH66" s="195"/>
      <c r="DI66" s="195"/>
      <c r="DJ66" s="195"/>
      <c r="DK66" s="195"/>
      <c r="DL66" s="195"/>
      <c r="DM66" s="195"/>
      <c r="DN66" s="195"/>
      <c r="DO66" s="195"/>
      <c r="DP66" s="195"/>
      <c r="DQ66" s="195"/>
      <c r="DR66" s="195"/>
      <c r="DS66" s="195"/>
      <c r="DT66" s="195"/>
      <c r="DU66" s="195"/>
      <c r="DV66" s="195"/>
      <c r="DW66" s="195"/>
      <c r="DX66" s="195"/>
      <c r="DY66" s="195"/>
      <c r="DZ66" s="195"/>
      <c r="EA66" s="195"/>
    </row>
    <row r="67" spans="2:131" s="133" customFormat="1" ht="18" customHeight="1" x14ac:dyDescent="0.2">
      <c r="B67" s="192"/>
      <c r="C67" s="192"/>
      <c r="D67" s="192"/>
      <c r="E67" s="192"/>
      <c r="F67" s="192"/>
      <c r="G67" s="192"/>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CL67" s="195"/>
      <c r="CM67" s="195"/>
      <c r="CN67" s="195"/>
      <c r="CO67" s="195"/>
      <c r="CP67" s="195"/>
      <c r="CQ67" s="195"/>
      <c r="CR67" s="195"/>
      <c r="CS67" s="195"/>
      <c r="CT67" s="195"/>
      <c r="CU67" s="195"/>
      <c r="CV67" s="195"/>
      <c r="CW67" s="195"/>
      <c r="CX67" s="195"/>
      <c r="CY67" s="195"/>
      <c r="CZ67" s="195"/>
      <c r="DA67" s="195"/>
      <c r="DB67" s="195"/>
      <c r="DC67" s="195"/>
      <c r="DD67" s="195"/>
      <c r="DE67" s="195"/>
      <c r="DF67" s="195"/>
      <c r="DG67" s="195"/>
      <c r="DH67" s="195"/>
      <c r="DI67" s="195"/>
      <c r="DJ67" s="195"/>
      <c r="DK67" s="195"/>
      <c r="DL67" s="195"/>
      <c r="DM67" s="195"/>
      <c r="DN67" s="195"/>
      <c r="DO67" s="195"/>
      <c r="DP67" s="195"/>
      <c r="DQ67" s="195"/>
      <c r="DR67" s="195"/>
      <c r="DS67" s="195"/>
      <c r="DT67" s="195"/>
      <c r="DU67" s="195"/>
      <c r="DV67" s="195"/>
      <c r="DW67" s="195"/>
      <c r="DX67" s="195"/>
      <c r="DY67" s="195"/>
      <c r="DZ67" s="195"/>
      <c r="EA67" s="195"/>
    </row>
    <row r="68" spans="2:131" s="133" customFormat="1" ht="18" customHeight="1" x14ac:dyDescent="0.2">
      <c r="B68" s="192"/>
      <c r="C68" s="192"/>
      <c r="D68" s="192"/>
      <c r="E68" s="192"/>
      <c r="F68" s="192"/>
      <c r="G68" s="192"/>
      <c r="H68" s="192"/>
      <c r="I68" s="192"/>
      <c r="J68" s="192"/>
      <c r="K68" s="192"/>
      <c r="L68" s="192"/>
      <c r="M68" s="192"/>
      <c r="N68" s="192"/>
      <c r="O68" s="192"/>
      <c r="P68" s="192"/>
      <c r="Q68" s="192"/>
      <c r="R68" s="192"/>
      <c r="S68" s="192"/>
      <c r="T68" s="192"/>
      <c r="U68" s="192"/>
      <c r="V68" s="192"/>
      <c r="W68" s="192"/>
      <c r="X68" s="192"/>
      <c r="Y68" s="192"/>
      <c r="Z68" s="192"/>
      <c r="AA68" s="192"/>
      <c r="AB68" s="192"/>
      <c r="AC68" s="192"/>
      <c r="AD68" s="192"/>
      <c r="AE68" s="192"/>
      <c r="AF68" s="192"/>
      <c r="AG68" s="192"/>
      <c r="AH68" s="192"/>
      <c r="AI68" s="192"/>
      <c r="AJ68" s="192"/>
      <c r="AK68" s="192"/>
      <c r="AL68" s="192"/>
      <c r="AM68" s="192"/>
      <c r="AN68" s="192"/>
      <c r="CL68" s="195"/>
      <c r="CM68" s="195"/>
      <c r="CN68" s="195"/>
      <c r="CO68" s="195"/>
      <c r="CP68" s="195"/>
      <c r="CQ68" s="195"/>
      <c r="CR68" s="195"/>
      <c r="CS68" s="195"/>
      <c r="CT68" s="195"/>
      <c r="CU68" s="195"/>
      <c r="CV68" s="195"/>
      <c r="CW68" s="195"/>
      <c r="CX68" s="195"/>
      <c r="CY68" s="195"/>
      <c r="CZ68" s="195"/>
      <c r="DA68" s="195"/>
      <c r="DB68" s="195"/>
      <c r="DC68" s="195"/>
      <c r="DD68" s="195"/>
      <c r="DE68" s="195"/>
      <c r="DF68" s="195"/>
      <c r="DG68" s="195"/>
      <c r="DH68" s="195"/>
      <c r="DI68" s="195"/>
      <c r="DJ68" s="195"/>
      <c r="DK68" s="195"/>
      <c r="DL68" s="195"/>
      <c r="DM68" s="195"/>
      <c r="DN68" s="195"/>
      <c r="DO68" s="195"/>
      <c r="DP68" s="195"/>
      <c r="DQ68" s="195"/>
      <c r="DR68" s="195"/>
      <c r="DS68" s="195"/>
      <c r="DT68" s="195"/>
      <c r="DU68" s="195"/>
      <c r="DV68" s="195"/>
      <c r="DW68" s="195"/>
      <c r="DX68" s="195"/>
      <c r="DY68" s="195"/>
      <c r="DZ68" s="195"/>
      <c r="EA68" s="195"/>
    </row>
    <row r="69" spans="2:131" s="133" customFormat="1" ht="18" customHeight="1" x14ac:dyDescent="0.2">
      <c r="B69" s="192"/>
      <c r="C69" s="192"/>
      <c r="D69" s="192"/>
      <c r="E69" s="192"/>
      <c r="F69" s="192"/>
      <c r="G69" s="192"/>
      <c r="H69" s="192"/>
      <c r="I69" s="192"/>
      <c r="J69" s="192"/>
      <c r="K69" s="192"/>
      <c r="L69" s="192"/>
      <c r="M69" s="192"/>
      <c r="N69" s="192"/>
      <c r="O69" s="192"/>
      <c r="P69" s="192"/>
      <c r="Q69" s="192"/>
      <c r="R69" s="192"/>
      <c r="S69" s="192"/>
      <c r="T69" s="192"/>
      <c r="U69" s="192"/>
      <c r="V69" s="192"/>
      <c r="W69" s="192"/>
      <c r="X69" s="192"/>
      <c r="Y69" s="192"/>
      <c r="Z69" s="192"/>
      <c r="AA69" s="192"/>
      <c r="AB69" s="192"/>
      <c r="AC69" s="192"/>
      <c r="AD69" s="192"/>
      <c r="AE69" s="192"/>
      <c r="AF69" s="192"/>
      <c r="AG69" s="192"/>
      <c r="AH69" s="192"/>
      <c r="AI69" s="192"/>
      <c r="AJ69" s="192"/>
      <c r="AK69" s="192"/>
      <c r="AL69" s="192"/>
      <c r="AM69" s="192"/>
      <c r="AN69" s="192"/>
      <c r="CL69" s="195"/>
      <c r="CM69" s="195"/>
      <c r="CN69" s="195"/>
      <c r="CO69" s="195"/>
      <c r="CP69" s="195"/>
      <c r="CQ69" s="195"/>
      <c r="CR69" s="195"/>
      <c r="CS69" s="195"/>
      <c r="CT69" s="195"/>
      <c r="CU69" s="195"/>
      <c r="CV69" s="195"/>
      <c r="CW69" s="195"/>
      <c r="CX69" s="195"/>
      <c r="CY69" s="195"/>
      <c r="CZ69" s="195"/>
      <c r="DA69" s="195"/>
      <c r="DB69" s="195"/>
      <c r="DC69" s="195"/>
      <c r="DD69" s="195"/>
      <c r="DE69" s="195"/>
      <c r="DF69" s="195"/>
      <c r="DG69" s="195"/>
      <c r="DH69" s="195"/>
      <c r="DI69" s="195"/>
      <c r="DJ69" s="195"/>
      <c r="DK69" s="195"/>
      <c r="DL69" s="195"/>
      <c r="DM69" s="195"/>
      <c r="DN69" s="195"/>
      <c r="DO69" s="195"/>
      <c r="DP69" s="195"/>
      <c r="DQ69" s="195"/>
      <c r="DR69" s="195"/>
      <c r="DS69" s="195"/>
      <c r="DT69" s="195"/>
      <c r="DU69" s="195"/>
      <c r="DV69" s="195"/>
      <c r="DW69" s="195"/>
      <c r="DX69" s="195"/>
      <c r="DY69" s="195"/>
      <c r="DZ69" s="195"/>
      <c r="EA69" s="195"/>
    </row>
    <row r="70" spans="2:131" s="133" customFormat="1" ht="18" customHeight="1" x14ac:dyDescent="0.2">
      <c r="B70" s="192"/>
      <c r="C70" s="192"/>
      <c r="D70" s="192"/>
      <c r="E70" s="192"/>
      <c r="F70" s="192"/>
      <c r="G70" s="192"/>
      <c r="H70" s="192"/>
      <c r="I70" s="192"/>
      <c r="J70" s="192"/>
      <c r="K70" s="192"/>
      <c r="L70" s="192"/>
      <c r="M70" s="192"/>
      <c r="N70" s="192"/>
      <c r="O70" s="192"/>
      <c r="P70" s="192"/>
      <c r="Q70" s="192"/>
      <c r="R70" s="192"/>
      <c r="S70" s="192"/>
      <c r="T70" s="192"/>
      <c r="U70" s="192"/>
      <c r="V70" s="192"/>
      <c r="W70" s="192"/>
      <c r="X70" s="192"/>
      <c r="Y70" s="192"/>
      <c r="Z70" s="192"/>
      <c r="AA70" s="192"/>
      <c r="AB70" s="192"/>
      <c r="AC70" s="192"/>
      <c r="AD70" s="192"/>
      <c r="AE70" s="192"/>
      <c r="AF70" s="192"/>
      <c r="AG70" s="192"/>
      <c r="AH70" s="192"/>
      <c r="AI70" s="192"/>
      <c r="AJ70" s="192"/>
      <c r="AK70" s="192"/>
      <c r="AL70" s="192"/>
      <c r="AM70" s="192"/>
      <c r="AN70" s="192"/>
      <c r="CL70" s="195"/>
      <c r="CM70" s="195"/>
      <c r="CN70" s="195"/>
      <c r="CO70" s="195"/>
      <c r="CP70" s="195"/>
      <c r="CQ70" s="195"/>
      <c r="CR70" s="195"/>
      <c r="CS70" s="195"/>
      <c r="CT70" s="195"/>
      <c r="CU70" s="195"/>
      <c r="CV70" s="195"/>
      <c r="CW70" s="195"/>
      <c r="CX70" s="195"/>
      <c r="CY70" s="195"/>
      <c r="CZ70" s="195"/>
      <c r="DA70" s="195"/>
      <c r="DB70" s="195"/>
      <c r="DC70" s="195"/>
      <c r="DD70" s="195"/>
      <c r="DE70" s="195"/>
      <c r="DF70" s="195"/>
      <c r="DG70" s="195"/>
      <c r="DH70" s="195"/>
      <c r="DI70" s="195"/>
      <c r="DJ70" s="195"/>
      <c r="DK70" s="195"/>
      <c r="DL70" s="195"/>
      <c r="DM70" s="195"/>
      <c r="DN70" s="195"/>
      <c r="DO70" s="195"/>
      <c r="DP70" s="195"/>
      <c r="DQ70" s="195"/>
      <c r="DR70" s="195"/>
      <c r="DS70" s="195"/>
      <c r="DT70" s="195"/>
      <c r="DU70" s="195"/>
      <c r="DV70" s="195"/>
      <c r="DW70" s="195"/>
      <c r="DX70" s="195"/>
      <c r="DY70" s="195"/>
      <c r="DZ70" s="195"/>
      <c r="EA70" s="195"/>
    </row>
    <row r="71" spans="2:131" s="133" customFormat="1" ht="18" customHeight="1" x14ac:dyDescent="0.2">
      <c r="B71" s="192"/>
      <c r="C71" s="192"/>
      <c r="D71" s="192"/>
      <c r="E71" s="192"/>
      <c r="F71" s="192"/>
      <c r="G71" s="192"/>
      <c r="H71" s="192"/>
      <c r="I71" s="192"/>
      <c r="J71" s="192"/>
      <c r="K71" s="192"/>
      <c r="L71" s="192"/>
      <c r="M71" s="192"/>
      <c r="N71" s="192"/>
      <c r="O71" s="192"/>
      <c r="P71" s="192"/>
      <c r="Q71" s="192"/>
      <c r="R71" s="192"/>
      <c r="S71" s="192"/>
      <c r="T71" s="192"/>
      <c r="U71" s="192"/>
      <c r="V71" s="192"/>
      <c r="W71" s="192"/>
      <c r="X71" s="192"/>
      <c r="Y71" s="192"/>
      <c r="Z71" s="192"/>
      <c r="AA71" s="192"/>
      <c r="AB71" s="192"/>
      <c r="AC71" s="192"/>
      <c r="AD71" s="192"/>
      <c r="AE71" s="192"/>
      <c r="AF71" s="192"/>
      <c r="AG71" s="192"/>
      <c r="AH71" s="192"/>
      <c r="AI71" s="192"/>
      <c r="AJ71" s="192"/>
      <c r="AK71" s="192"/>
      <c r="AL71" s="192"/>
      <c r="AM71" s="192"/>
      <c r="AN71" s="192"/>
      <c r="CL71" s="195"/>
      <c r="CM71" s="195"/>
      <c r="CN71" s="195"/>
      <c r="CO71" s="195"/>
      <c r="CP71" s="195"/>
      <c r="CQ71" s="195"/>
      <c r="CR71" s="195"/>
      <c r="CS71" s="195"/>
      <c r="CT71" s="195"/>
      <c r="CU71" s="195"/>
      <c r="CV71" s="195"/>
      <c r="CW71" s="195"/>
      <c r="CX71" s="195"/>
      <c r="CY71" s="195"/>
      <c r="CZ71" s="195"/>
      <c r="DA71" s="195"/>
      <c r="DB71" s="195"/>
      <c r="DC71" s="195"/>
      <c r="DD71" s="195"/>
      <c r="DE71" s="195"/>
      <c r="DF71" s="195"/>
      <c r="DG71" s="195"/>
      <c r="DH71" s="195"/>
      <c r="DI71" s="195"/>
      <c r="DJ71" s="195"/>
      <c r="DK71" s="195"/>
      <c r="DL71" s="195"/>
      <c r="DM71" s="195"/>
      <c r="DN71" s="195"/>
      <c r="DO71" s="195"/>
      <c r="DP71" s="195"/>
      <c r="DQ71" s="195"/>
      <c r="DR71" s="195"/>
      <c r="DS71" s="195"/>
      <c r="DT71" s="195"/>
      <c r="DU71" s="195"/>
      <c r="DV71" s="195"/>
      <c r="DW71" s="195"/>
      <c r="DX71" s="195"/>
      <c r="DY71" s="195"/>
      <c r="DZ71" s="195"/>
      <c r="EA71" s="195"/>
    </row>
    <row r="72" spans="2:131" s="133" customFormat="1" ht="18" customHeight="1" x14ac:dyDescent="0.2">
      <c r="B72" s="192"/>
      <c r="C72" s="192"/>
      <c r="D72" s="192"/>
      <c r="E72" s="192"/>
      <c r="F72" s="192"/>
      <c r="G72" s="192"/>
      <c r="H72" s="192"/>
      <c r="I72" s="192"/>
      <c r="J72" s="192"/>
      <c r="K72" s="192"/>
      <c r="L72" s="192"/>
      <c r="M72" s="192"/>
      <c r="N72" s="192"/>
      <c r="O72" s="192"/>
      <c r="P72" s="192"/>
      <c r="Q72" s="192"/>
      <c r="R72" s="192"/>
      <c r="S72" s="192"/>
      <c r="T72" s="192"/>
      <c r="U72" s="192"/>
      <c r="V72" s="192"/>
      <c r="W72" s="192"/>
      <c r="X72" s="192"/>
      <c r="Y72" s="192"/>
      <c r="Z72" s="192"/>
      <c r="AA72" s="192"/>
      <c r="AB72" s="192"/>
      <c r="AC72" s="192"/>
      <c r="AD72" s="192"/>
      <c r="AE72" s="192"/>
      <c r="AF72" s="192"/>
      <c r="AG72" s="192"/>
      <c r="AH72" s="192"/>
      <c r="AI72" s="192"/>
      <c r="AJ72" s="192"/>
      <c r="AK72" s="192"/>
      <c r="AL72" s="192"/>
      <c r="AM72" s="192"/>
      <c r="AN72" s="192"/>
      <c r="CL72" s="195"/>
      <c r="CM72" s="195"/>
      <c r="CN72" s="195"/>
      <c r="CO72" s="195"/>
      <c r="CP72" s="195"/>
      <c r="CQ72" s="195"/>
      <c r="CR72" s="195"/>
      <c r="CS72" s="195"/>
      <c r="CT72" s="195"/>
      <c r="CU72" s="195"/>
      <c r="CV72" s="195"/>
      <c r="CW72" s="195"/>
      <c r="CX72" s="195"/>
      <c r="CY72" s="195"/>
      <c r="CZ72" s="195"/>
      <c r="DA72" s="195"/>
      <c r="DB72" s="195"/>
      <c r="DC72" s="195"/>
      <c r="DD72" s="195"/>
      <c r="DE72" s="195"/>
      <c r="DF72" s="195"/>
      <c r="DG72" s="195"/>
      <c r="DH72" s="195"/>
      <c r="DI72" s="195"/>
      <c r="DJ72" s="195"/>
      <c r="DK72" s="195"/>
      <c r="DL72" s="195"/>
      <c r="DM72" s="195"/>
      <c r="DN72" s="195"/>
      <c r="DO72" s="195"/>
      <c r="DP72" s="195"/>
      <c r="DQ72" s="195"/>
      <c r="DR72" s="195"/>
      <c r="DS72" s="195"/>
      <c r="DT72" s="195"/>
      <c r="DU72" s="195"/>
      <c r="DV72" s="195"/>
      <c r="DW72" s="195"/>
      <c r="DX72" s="195"/>
      <c r="DY72" s="195"/>
      <c r="DZ72" s="195"/>
      <c r="EA72" s="195"/>
    </row>
    <row r="73" spans="2:131" s="133" customFormat="1" ht="18" customHeight="1" x14ac:dyDescent="0.2">
      <c r="B73" s="192"/>
      <c r="C73" s="192"/>
      <c r="D73" s="192"/>
      <c r="E73" s="192"/>
      <c r="F73" s="192"/>
      <c r="G73" s="192"/>
      <c r="H73" s="192"/>
      <c r="I73" s="192"/>
      <c r="J73" s="192"/>
      <c r="K73" s="192"/>
      <c r="L73" s="192"/>
      <c r="M73" s="192"/>
      <c r="N73" s="192"/>
      <c r="O73" s="192"/>
      <c r="P73" s="192"/>
      <c r="Q73" s="192"/>
      <c r="R73" s="192"/>
      <c r="S73" s="192"/>
      <c r="T73" s="192"/>
      <c r="U73" s="192"/>
      <c r="V73" s="192"/>
      <c r="W73" s="192"/>
      <c r="X73" s="192"/>
      <c r="Y73" s="192"/>
      <c r="Z73" s="192"/>
      <c r="AA73" s="192"/>
      <c r="AB73" s="192"/>
      <c r="AC73" s="192"/>
      <c r="AD73" s="192"/>
      <c r="AE73" s="192"/>
      <c r="AF73" s="192"/>
      <c r="AG73" s="192"/>
      <c r="AH73" s="192"/>
      <c r="AI73" s="192"/>
      <c r="AJ73" s="192"/>
      <c r="AK73" s="192"/>
      <c r="AL73" s="192"/>
      <c r="AM73" s="192"/>
      <c r="AN73" s="192"/>
      <c r="CL73" s="195"/>
      <c r="CM73" s="195"/>
      <c r="CN73" s="195"/>
      <c r="CO73" s="195"/>
      <c r="CP73" s="195"/>
      <c r="CQ73" s="195"/>
      <c r="CR73" s="195"/>
      <c r="CS73" s="195"/>
      <c r="CT73" s="195"/>
      <c r="CU73" s="195"/>
      <c r="CV73" s="195"/>
      <c r="CW73" s="195"/>
      <c r="CX73" s="195"/>
      <c r="CY73" s="195"/>
      <c r="CZ73" s="195"/>
      <c r="DA73" s="195"/>
      <c r="DB73" s="195"/>
      <c r="DC73" s="195"/>
      <c r="DD73" s="195"/>
      <c r="DE73" s="195"/>
      <c r="DF73" s="195"/>
      <c r="DG73" s="195"/>
      <c r="DH73" s="195"/>
      <c r="DI73" s="195"/>
      <c r="DJ73" s="195"/>
      <c r="DK73" s="195"/>
      <c r="DL73" s="195"/>
      <c r="DM73" s="195"/>
      <c r="DN73" s="195"/>
      <c r="DO73" s="195"/>
      <c r="DP73" s="195"/>
      <c r="DQ73" s="195"/>
      <c r="DR73" s="195"/>
      <c r="DS73" s="195"/>
      <c r="DT73" s="195"/>
      <c r="DU73" s="195"/>
      <c r="DV73" s="195"/>
      <c r="DW73" s="195"/>
      <c r="DX73" s="195"/>
      <c r="DY73" s="195"/>
      <c r="DZ73" s="195"/>
      <c r="EA73" s="195"/>
    </row>
    <row r="74" spans="2:131" s="133" customFormat="1" ht="18" customHeight="1" x14ac:dyDescent="0.2">
      <c r="B74" s="192"/>
      <c r="C74" s="192"/>
      <c r="D74" s="192"/>
      <c r="E74" s="192"/>
      <c r="F74" s="192"/>
      <c r="G74" s="192"/>
      <c r="H74" s="192"/>
      <c r="I74" s="192"/>
      <c r="J74" s="192"/>
      <c r="K74" s="192"/>
      <c r="L74" s="192"/>
      <c r="M74" s="192"/>
      <c r="N74" s="192"/>
      <c r="O74" s="192"/>
      <c r="P74" s="192"/>
      <c r="Q74" s="192"/>
      <c r="R74" s="192"/>
      <c r="S74" s="192"/>
      <c r="T74" s="192"/>
      <c r="U74" s="192"/>
      <c r="V74" s="192"/>
      <c r="W74" s="192"/>
      <c r="X74" s="192"/>
      <c r="Y74" s="192"/>
      <c r="Z74" s="192"/>
      <c r="AA74" s="192"/>
      <c r="AB74" s="192"/>
      <c r="AC74" s="192"/>
      <c r="AD74" s="192"/>
      <c r="AE74" s="192"/>
      <c r="AF74" s="192"/>
      <c r="AG74" s="192"/>
      <c r="AH74" s="192"/>
      <c r="AI74" s="192"/>
      <c r="AJ74" s="192"/>
      <c r="AK74" s="192"/>
      <c r="AL74" s="192"/>
      <c r="AM74" s="192"/>
      <c r="AN74" s="192"/>
      <c r="CL74" s="195"/>
      <c r="CM74" s="195"/>
      <c r="CN74" s="195"/>
      <c r="CO74" s="195"/>
      <c r="CP74" s="195"/>
      <c r="CQ74" s="195"/>
      <c r="CR74" s="195"/>
      <c r="CS74" s="195"/>
      <c r="CT74" s="195"/>
      <c r="CU74" s="195"/>
      <c r="CV74" s="195"/>
      <c r="CW74" s="195"/>
      <c r="CX74" s="195"/>
      <c r="CY74" s="195"/>
      <c r="CZ74" s="195"/>
      <c r="DA74" s="195"/>
      <c r="DB74" s="195"/>
      <c r="DC74" s="195"/>
      <c r="DD74" s="195"/>
      <c r="DE74" s="195"/>
      <c r="DF74" s="195"/>
      <c r="DG74" s="195"/>
      <c r="DH74" s="195"/>
      <c r="DI74" s="195"/>
      <c r="DJ74" s="195"/>
      <c r="DK74" s="195"/>
      <c r="DL74" s="195"/>
      <c r="DM74" s="195"/>
      <c r="DN74" s="195"/>
      <c r="DO74" s="195"/>
      <c r="DP74" s="195"/>
      <c r="DQ74" s="195"/>
      <c r="DR74" s="195"/>
      <c r="DS74" s="195"/>
      <c r="DT74" s="195"/>
      <c r="DU74" s="195"/>
      <c r="DV74" s="195"/>
      <c r="DW74" s="195"/>
      <c r="DX74" s="195"/>
      <c r="DY74" s="195"/>
      <c r="DZ74" s="195"/>
      <c r="EA74" s="195"/>
    </row>
    <row r="75" spans="2:131" s="133" customFormat="1" ht="18" customHeight="1" x14ac:dyDescent="0.2">
      <c r="B75" s="192"/>
      <c r="C75" s="192"/>
      <c r="D75" s="192"/>
      <c r="E75" s="192"/>
      <c r="F75" s="192"/>
      <c r="G75" s="192"/>
      <c r="H75" s="192"/>
      <c r="I75" s="192"/>
      <c r="J75" s="192"/>
      <c r="K75" s="192"/>
      <c r="L75" s="192"/>
      <c r="M75" s="192"/>
      <c r="N75" s="192"/>
      <c r="O75" s="192"/>
      <c r="P75" s="192"/>
      <c r="Q75" s="192"/>
      <c r="R75" s="192"/>
      <c r="S75" s="192"/>
      <c r="T75" s="192"/>
      <c r="U75" s="192"/>
      <c r="V75" s="192"/>
      <c r="W75" s="192"/>
      <c r="X75" s="192"/>
      <c r="Y75" s="192"/>
      <c r="Z75" s="192"/>
      <c r="AA75" s="192"/>
      <c r="AB75" s="192"/>
      <c r="AC75" s="192"/>
      <c r="AD75" s="192"/>
      <c r="AE75" s="192"/>
      <c r="AF75" s="192"/>
      <c r="AG75" s="192"/>
      <c r="AH75" s="192"/>
      <c r="AI75" s="192"/>
      <c r="AJ75" s="192"/>
      <c r="AK75" s="192"/>
      <c r="AL75" s="192"/>
      <c r="AM75" s="192"/>
      <c r="AN75" s="192"/>
      <c r="CL75" s="195"/>
      <c r="CM75" s="195"/>
      <c r="CN75" s="195"/>
      <c r="CO75" s="195"/>
      <c r="CP75" s="195"/>
      <c r="CQ75" s="195"/>
      <c r="CR75" s="195"/>
      <c r="CS75" s="195"/>
      <c r="CT75" s="195"/>
      <c r="CU75" s="195"/>
      <c r="CV75" s="195"/>
      <c r="CW75" s="195"/>
      <c r="CX75" s="195"/>
      <c r="CY75" s="195"/>
      <c r="CZ75" s="195"/>
      <c r="DA75" s="195"/>
      <c r="DB75" s="195"/>
      <c r="DC75" s="195"/>
      <c r="DD75" s="195"/>
      <c r="DE75" s="195"/>
      <c r="DF75" s="195"/>
      <c r="DG75" s="195"/>
      <c r="DH75" s="195"/>
      <c r="DI75" s="195"/>
      <c r="DJ75" s="195"/>
      <c r="DK75" s="195"/>
      <c r="DL75" s="195"/>
      <c r="DM75" s="195"/>
      <c r="DN75" s="195"/>
      <c r="DO75" s="195"/>
      <c r="DP75" s="195"/>
      <c r="DQ75" s="195"/>
      <c r="DR75" s="195"/>
      <c r="DS75" s="195"/>
      <c r="DT75" s="195"/>
      <c r="DU75" s="195"/>
      <c r="DV75" s="195"/>
      <c r="DW75" s="195"/>
      <c r="DX75" s="195"/>
      <c r="DY75" s="195"/>
      <c r="DZ75" s="195"/>
      <c r="EA75" s="195"/>
    </row>
    <row r="76" spans="2:131" s="133" customFormat="1" ht="18" customHeight="1" x14ac:dyDescent="0.2">
      <c r="B76" s="192"/>
      <c r="C76" s="192"/>
      <c r="D76" s="192"/>
      <c r="E76" s="192"/>
      <c r="F76" s="192"/>
      <c r="G76" s="192"/>
      <c r="H76" s="192"/>
      <c r="I76" s="192"/>
      <c r="J76" s="192"/>
      <c r="K76" s="192"/>
      <c r="L76" s="192"/>
      <c r="M76" s="192"/>
      <c r="N76" s="192"/>
      <c r="O76" s="192"/>
      <c r="P76" s="192"/>
      <c r="Q76" s="192"/>
      <c r="R76" s="192"/>
      <c r="S76" s="192"/>
      <c r="T76" s="192"/>
      <c r="U76" s="192"/>
      <c r="V76" s="192"/>
      <c r="W76" s="192"/>
      <c r="X76" s="192"/>
      <c r="Y76" s="192"/>
      <c r="Z76" s="192"/>
      <c r="AA76" s="192"/>
      <c r="AB76" s="192"/>
      <c r="AC76" s="192"/>
      <c r="AD76" s="192"/>
      <c r="AE76" s="192"/>
      <c r="AF76" s="192"/>
      <c r="AG76" s="192"/>
      <c r="AH76" s="192"/>
      <c r="AI76" s="192"/>
      <c r="AJ76" s="192"/>
      <c r="AK76" s="192"/>
      <c r="AL76" s="192"/>
      <c r="AM76" s="192"/>
      <c r="AN76" s="192"/>
      <c r="CL76" s="195"/>
      <c r="CM76" s="195"/>
      <c r="CN76" s="195"/>
      <c r="CO76" s="195"/>
      <c r="CP76" s="195"/>
      <c r="CQ76" s="195"/>
      <c r="CR76" s="195"/>
      <c r="CS76" s="195"/>
      <c r="CT76" s="195"/>
      <c r="CU76" s="195"/>
      <c r="CV76" s="195"/>
      <c r="CW76" s="195"/>
      <c r="CX76" s="195"/>
      <c r="CY76" s="195"/>
      <c r="CZ76" s="195"/>
      <c r="DA76" s="195"/>
      <c r="DB76" s="195"/>
      <c r="DC76" s="195"/>
      <c r="DD76" s="195"/>
      <c r="DE76" s="195"/>
      <c r="DF76" s="195"/>
      <c r="DG76" s="195"/>
      <c r="DH76" s="195"/>
      <c r="DI76" s="195"/>
      <c r="DJ76" s="195"/>
      <c r="DK76" s="195"/>
      <c r="DL76" s="195"/>
      <c r="DM76" s="195"/>
      <c r="DN76" s="195"/>
      <c r="DO76" s="195"/>
      <c r="DP76" s="195"/>
      <c r="DQ76" s="195"/>
      <c r="DR76" s="195"/>
      <c r="DS76" s="195"/>
      <c r="DT76" s="195"/>
      <c r="DU76" s="195"/>
      <c r="DV76" s="195"/>
      <c r="DW76" s="195"/>
      <c r="DX76" s="195"/>
      <c r="DY76" s="195"/>
      <c r="DZ76" s="195"/>
      <c r="EA76" s="195"/>
    </row>
    <row r="77" spans="2:131" s="133" customFormat="1" ht="18" customHeight="1" x14ac:dyDescent="0.2">
      <c r="B77" s="192"/>
      <c r="C77" s="192"/>
      <c r="D77" s="192"/>
      <c r="E77" s="192"/>
      <c r="F77" s="192"/>
      <c r="G77" s="192"/>
      <c r="H77" s="192"/>
      <c r="I77" s="192"/>
      <c r="J77" s="192"/>
      <c r="K77" s="192"/>
      <c r="L77" s="192"/>
      <c r="M77" s="192"/>
      <c r="N77" s="192"/>
      <c r="O77" s="192"/>
      <c r="P77" s="192"/>
      <c r="Q77" s="192"/>
      <c r="R77" s="192"/>
      <c r="S77" s="192"/>
      <c r="T77" s="192"/>
      <c r="U77" s="192"/>
      <c r="V77" s="192"/>
      <c r="W77" s="192"/>
      <c r="X77" s="192"/>
      <c r="Y77" s="192"/>
      <c r="Z77" s="192"/>
      <c r="AA77" s="192"/>
      <c r="AB77" s="192"/>
      <c r="AC77" s="192"/>
      <c r="AD77" s="192"/>
      <c r="AE77" s="192"/>
      <c r="AF77" s="192"/>
      <c r="AG77" s="192"/>
      <c r="AH77" s="192"/>
      <c r="AI77" s="192"/>
      <c r="AJ77" s="192"/>
      <c r="AK77" s="192"/>
      <c r="AL77" s="192"/>
      <c r="AM77" s="192"/>
      <c r="AN77" s="192"/>
      <c r="CL77" s="195"/>
      <c r="CM77" s="195"/>
      <c r="CN77" s="195"/>
      <c r="CO77" s="195"/>
      <c r="CP77" s="195"/>
      <c r="CQ77" s="195"/>
      <c r="CR77" s="195"/>
      <c r="CS77" s="195"/>
      <c r="CT77" s="195"/>
      <c r="CU77" s="195"/>
      <c r="CV77" s="195"/>
      <c r="CW77" s="195"/>
      <c r="CX77" s="195"/>
      <c r="CY77" s="195"/>
      <c r="CZ77" s="195"/>
      <c r="DA77" s="195"/>
      <c r="DB77" s="195"/>
      <c r="DC77" s="195"/>
      <c r="DD77" s="195"/>
      <c r="DE77" s="195"/>
      <c r="DF77" s="195"/>
      <c r="DG77" s="195"/>
      <c r="DH77" s="195"/>
      <c r="DI77" s="195"/>
      <c r="DJ77" s="195"/>
      <c r="DK77" s="195"/>
      <c r="DL77" s="195"/>
      <c r="DM77" s="195"/>
      <c r="DN77" s="195"/>
      <c r="DO77" s="195"/>
      <c r="DP77" s="195"/>
      <c r="DQ77" s="195"/>
      <c r="DR77" s="195"/>
      <c r="DS77" s="195"/>
      <c r="DT77" s="195"/>
      <c r="DU77" s="195"/>
      <c r="DV77" s="195"/>
      <c r="DW77" s="195"/>
      <c r="DX77" s="195"/>
      <c r="DY77" s="195"/>
      <c r="DZ77" s="195"/>
      <c r="EA77" s="195"/>
    </row>
    <row r="78" spans="2:131" s="133" customFormat="1" x14ac:dyDescent="0.2">
      <c r="B78" s="192"/>
      <c r="C78" s="192"/>
      <c r="D78" s="192"/>
      <c r="E78" s="192"/>
      <c r="F78" s="192"/>
      <c r="G78" s="192"/>
      <c r="H78" s="192"/>
      <c r="I78" s="192"/>
      <c r="J78" s="192"/>
      <c r="K78" s="192"/>
      <c r="L78" s="192"/>
      <c r="M78" s="192"/>
      <c r="N78" s="192"/>
      <c r="O78" s="192"/>
      <c r="P78" s="192"/>
      <c r="Q78" s="192"/>
      <c r="R78" s="192"/>
      <c r="S78" s="192"/>
      <c r="T78" s="192"/>
      <c r="U78" s="192"/>
      <c r="V78" s="192"/>
      <c r="W78" s="192"/>
      <c r="X78" s="192"/>
      <c r="Y78" s="192"/>
      <c r="Z78" s="192"/>
      <c r="AA78" s="192"/>
      <c r="AB78" s="192"/>
      <c r="AC78" s="192"/>
      <c r="AD78" s="192"/>
      <c r="AE78" s="192"/>
      <c r="AF78" s="192"/>
      <c r="AG78" s="192"/>
      <c r="AH78" s="192"/>
      <c r="AI78" s="192"/>
      <c r="AJ78" s="192"/>
      <c r="AK78" s="192"/>
      <c r="AL78" s="192"/>
      <c r="AM78" s="192"/>
      <c r="AN78" s="192"/>
      <c r="CL78" s="195"/>
      <c r="CM78" s="195"/>
      <c r="CN78" s="195"/>
      <c r="CO78" s="195"/>
      <c r="CP78" s="195"/>
      <c r="CQ78" s="195"/>
      <c r="CR78" s="195"/>
      <c r="CS78" s="195"/>
      <c r="CT78" s="195"/>
      <c r="CU78" s="195"/>
      <c r="CV78" s="195"/>
      <c r="CW78" s="195"/>
      <c r="CX78" s="195"/>
      <c r="CY78" s="195"/>
      <c r="CZ78" s="195"/>
      <c r="DA78" s="195"/>
      <c r="DB78" s="195"/>
      <c r="DC78" s="195"/>
      <c r="DD78" s="195"/>
      <c r="DE78" s="195"/>
      <c r="DF78" s="195"/>
      <c r="DG78" s="195"/>
      <c r="DH78" s="195"/>
      <c r="DI78" s="195"/>
      <c r="DJ78" s="195"/>
      <c r="DK78" s="195"/>
      <c r="DL78" s="195"/>
      <c r="DM78" s="195"/>
      <c r="DN78" s="195"/>
      <c r="DO78" s="195"/>
      <c r="DP78" s="195"/>
      <c r="DQ78" s="195"/>
      <c r="DR78" s="195"/>
      <c r="DS78" s="195"/>
      <c r="DT78" s="195"/>
      <c r="DU78" s="195"/>
      <c r="DV78" s="195"/>
      <c r="DW78" s="195"/>
      <c r="DX78" s="195"/>
      <c r="DY78" s="195"/>
      <c r="DZ78" s="195"/>
      <c r="EA78" s="195"/>
    </row>
    <row r="79" spans="2:131" s="133" customFormat="1" x14ac:dyDescent="0.2">
      <c r="B79" s="192"/>
      <c r="C79" s="192"/>
      <c r="D79" s="192"/>
      <c r="E79" s="192"/>
      <c r="F79" s="192"/>
      <c r="G79" s="192"/>
      <c r="H79" s="192"/>
      <c r="I79" s="192"/>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92"/>
      <c r="AG79" s="192"/>
      <c r="AH79" s="192"/>
      <c r="AI79" s="192"/>
      <c r="AJ79" s="192"/>
      <c r="AK79" s="192"/>
      <c r="AL79" s="192"/>
      <c r="AM79" s="192"/>
      <c r="AN79" s="192"/>
      <c r="CL79" s="195"/>
      <c r="CM79" s="195"/>
      <c r="CN79" s="195"/>
      <c r="CO79" s="195"/>
      <c r="CP79" s="195"/>
      <c r="CQ79" s="195"/>
      <c r="CR79" s="195"/>
      <c r="CS79" s="195"/>
      <c r="CT79" s="195"/>
      <c r="CU79" s="195"/>
      <c r="CV79" s="195"/>
      <c r="CW79" s="195"/>
      <c r="CX79" s="195"/>
      <c r="CY79" s="195"/>
      <c r="CZ79" s="195"/>
      <c r="DA79" s="195"/>
      <c r="DB79" s="195"/>
      <c r="DC79" s="195"/>
      <c r="DD79" s="195"/>
      <c r="DE79" s="195"/>
      <c r="DF79" s="195"/>
      <c r="DG79" s="195"/>
      <c r="DH79" s="195"/>
      <c r="DI79" s="195"/>
      <c r="DJ79" s="195"/>
      <c r="DK79" s="195"/>
      <c r="DL79" s="195"/>
      <c r="DM79" s="195"/>
      <c r="DN79" s="195"/>
      <c r="DO79" s="195"/>
      <c r="DP79" s="195"/>
      <c r="DQ79" s="195"/>
      <c r="DR79" s="195"/>
      <c r="DS79" s="195"/>
      <c r="DT79" s="195"/>
      <c r="DU79" s="195"/>
      <c r="DV79" s="195"/>
      <c r="DW79" s="195"/>
      <c r="DX79" s="195"/>
      <c r="DY79" s="195"/>
      <c r="DZ79" s="195"/>
      <c r="EA79" s="195"/>
    </row>
    <row r="80" spans="2:131" s="133" customFormat="1" x14ac:dyDescent="0.2">
      <c r="B80" s="192"/>
      <c r="C80" s="192"/>
      <c r="D80" s="192"/>
      <c r="E80" s="192"/>
      <c r="F80" s="192"/>
      <c r="G80" s="192"/>
      <c r="H80" s="192"/>
      <c r="I80" s="192"/>
      <c r="J80" s="192"/>
      <c r="K80" s="192"/>
      <c r="L80" s="192"/>
      <c r="M80" s="192"/>
      <c r="N80" s="192"/>
      <c r="O80" s="192"/>
      <c r="P80" s="192"/>
      <c r="Q80" s="192"/>
      <c r="R80" s="192"/>
      <c r="S80" s="192"/>
      <c r="T80" s="192"/>
      <c r="U80" s="192"/>
      <c r="V80" s="192"/>
      <c r="W80" s="192"/>
      <c r="X80" s="192"/>
      <c r="Y80" s="192"/>
      <c r="Z80" s="192"/>
      <c r="AA80" s="192"/>
      <c r="AB80" s="192"/>
      <c r="AC80" s="192"/>
      <c r="AD80" s="192"/>
      <c r="AE80" s="192"/>
      <c r="AF80" s="192"/>
      <c r="AG80" s="192"/>
      <c r="AH80" s="192"/>
      <c r="AI80" s="192"/>
      <c r="AJ80" s="192"/>
      <c r="AK80" s="192"/>
      <c r="AL80" s="192"/>
      <c r="AM80" s="192"/>
      <c r="AN80" s="192"/>
      <c r="CL80" s="195"/>
      <c r="CM80" s="195"/>
      <c r="CN80" s="195"/>
      <c r="CO80" s="195"/>
      <c r="CP80" s="195"/>
      <c r="CQ80" s="195"/>
      <c r="CR80" s="195"/>
      <c r="CS80" s="195"/>
      <c r="CT80" s="195"/>
      <c r="CU80" s="195"/>
      <c r="CV80" s="195"/>
      <c r="CW80" s="195"/>
      <c r="CX80" s="195"/>
      <c r="CY80" s="195"/>
      <c r="CZ80" s="195"/>
      <c r="DA80" s="195"/>
      <c r="DB80" s="195"/>
      <c r="DC80" s="195"/>
      <c r="DD80" s="195"/>
      <c r="DE80" s="195"/>
      <c r="DF80" s="195"/>
      <c r="DG80" s="195"/>
      <c r="DH80" s="195"/>
      <c r="DI80" s="195"/>
      <c r="DJ80" s="195"/>
      <c r="DK80" s="195"/>
      <c r="DL80" s="195"/>
      <c r="DM80" s="195"/>
      <c r="DN80" s="195"/>
      <c r="DO80" s="195"/>
      <c r="DP80" s="195"/>
      <c r="DQ80" s="195"/>
      <c r="DR80" s="195"/>
      <c r="DS80" s="195"/>
      <c r="DT80" s="195"/>
      <c r="DU80" s="195"/>
      <c r="DV80" s="195"/>
      <c r="DW80" s="195"/>
      <c r="DX80" s="195"/>
      <c r="DY80" s="195"/>
      <c r="DZ80" s="195"/>
      <c r="EA80" s="195"/>
    </row>
    <row r="81" spans="2:131" s="133" customFormat="1" x14ac:dyDescent="0.2">
      <c r="B81" s="192"/>
      <c r="C81" s="192"/>
      <c r="D81" s="192"/>
      <c r="E81" s="192"/>
      <c r="F81" s="192"/>
      <c r="G81" s="192"/>
      <c r="H81" s="192"/>
      <c r="I81" s="192"/>
      <c r="J81" s="192"/>
      <c r="K81" s="192"/>
      <c r="L81" s="192"/>
      <c r="M81" s="192"/>
      <c r="N81" s="192"/>
      <c r="O81" s="192"/>
      <c r="P81" s="192"/>
      <c r="Q81" s="192"/>
      <c r="R81" s="192"/>
      <c r="S81" s="192"/>
      <c r="T81" s="192"/>
      <c r="U81" s="192"/>
      <c r="V81" s="192"/>
      <c r="W81" s="192"/>
      <c r="X81" s="192"/>
      <c r="Y81" s="192"/>
      <c r="Z81" s="192"/>
      <c r="AA81" s="192"/>
      <c r="AB81" s="192"/>
      <c r="AC81" s="192"/>
      <c r="AD81" s="192"/>
      <c r="AE81" s="192"/>
      <c r="AF81" s="192"/>
      <c r="AG81" s="192"/>
      <c r="AH81" s="192"/>
      <c r="AI81" s="192"/>
      <c r="AJ81" s="192"/>
      <c r="AK81" s="192"/>
      <c r="AL81" s="192"/>
      <c r="AM81" s="192"/>
      <c r="AN81" s="192"/>
      <c r="CL81" s="195"/>
      <c r="CM81" s="195"/>
      <c r="CN81" s="195"/>
      <c r="CO81" s="195"/>
      <c r="CP81" s="195"/>
      <c r="CQ81" s="195"/>
      <c r="CR81" s="195"/>
      <c r="CS81" s="195"/>
      <c r="CT81" s="195"/>
      <c r="CU81" s="195"/>
      <c r="CV81" s="195"/>
      <c r="CW81" s="195"/>
      <c r="CX81" s="195"/>
      <c r="CY81" s="195"/>
      <c r="CZ81" s="195"/>
      <c r="DA81" s="195"/>
      <c r="DB81" s="195"/>
      <c r="DC81" s="195"/>
      <c r="DD81" s="195"/>
      <c r="DE81" s="195"/>
      <c r="DF81" s="195"/>
      <c r="DG81" s="195"/>
      <c r="DH81" s="195"/>
      <c r="DI81" s="195"/>
      <c r="DJ81" s="195"/>
      <c r="DK81" s="195"/>
      <c r="DL81" s="195"/>
      <c r="DM81" s="195"/>
      <c r="DN81" s="195"/>
      <c r="DO81" s="195"/>
      <c r="DP81" s="195"/>
      <c r="DQ81" s="195"/>
      <c r="DR81" s="195"/>
      <c r="DS81" s="195"/>
      <c r="DT81" s="195"/>
      <c r="DU81" s="195"/>
      <c r="DV81" s="195"/>
      <c r="DW81" s="195"/>
      <c r="DX81" s="195"/>
      <c r="DY81" s="195"/>
      <c r="DZ81" s="195"/>
      <c r="EA81" s="195"/>
    </row>
    <row r="82" spans="2:131" s="133" customFormat="1" x14ac:dyDescent="0.2">
      <c r="B82" s="192"/>
      <c r="C82" s="192"/>
      <c r="D82" s="192"/>
      <c r="E82" s="192"/>
      <c r="F82" s="192"/>
      <c r="G82" s="192"/>
      <c r="H82" s="192"/>
      <c r="I82" s="192"/>
      <c r="J82" s="192"/>
      <c r="K82" s="192"/>
      <c r="L82" s="192"/>
      <c r="M82" s="192"/>
      <c r="N82" s="192"/>
      <c r="O82" s="192"/>
      <c r="P82" s="192"/>
      <c r="Q82" s="192"/>
      <c r="R82" s="192"/>
      <c r="S82" s="192"/>
      <c r="T82" s="192"/>
      <c r="U82" s="192"/>
      <c r="V82" s="192"/>
      <c r="W82" s="192"/>
      <c r="X82" s="192"/>
      <c r="Y82" s="192"/>
      <c r="Z82" s="192"/>
      <c r="AA82" s="192"/>
      <c r="AB82" s="192"/>
      <c r="AC82" s="192"/>
      <c r="AD82" s="192"/>
      <c r="AE82" s="192"/>
      <c r="AF82" s="192"/>
      <c r="AG82" s="192"/>
      <c r="AH82" s="192"/>
      <c r="AI82" s="192"/>
      <c r="AJ82" s="192"/>
      <c r="AK82" s="192"/>
      <c r="AL82" s="192"/>
      <c r="AM82" s="192"/>
      <c r="AN82" s="192"/>
      <c r="CL82" s="195"/>
      <c r="CM82" s="195"/>
      <c r="CN82" s="195"/>
      <c r="CO82" s="195"/>
      <c r="CP82" s="195"/>
      <c r="CQ82" s="195"/>
      <c r="CR82" s="195"/>
      <c r="CS82" s="195"/>
      <c r="CT82" s="195"/>
      <c r="CU82" s="195"/>
      <c r="CV82" s="195"/>
      <c r="CW82" s="195"/>
      <c r="CX82" s="195"/>
      <c r="CY82" s="195"/>
      <c r="CZ82" s="195"/>
      <c r="DA82" s="195"/>
      <c r="DB82" s="195"/>
      <c r="DC82" s="195"/>
      <c r="DD82" s="195"/>
      <c r="DE82" s="195"/>
      <c r="DF82" s="195"/>
      <c r="DG82" s="195"/>
      <c r="DH82" s="195"/>
      <c r="DI82" s="195"/>
      <c r="DJ82" s="195"/>
      <c r="DK82" s="195"/>
      <c r="DL82" s="195"/>
      <c r="DM82" s="195"/>
      <c r="DN82" s="195"/>
      <c r="DO82" s="195"/>
      <c r="DP82" s="195"/>
      <c r="DQ82" s="195"/>
      <c r="DR82" s="195"/>
      <c r="DS82" s="195"/>
      <c r="DT82" s="195"/>
      <c r="DU82" s="195"/>
      <c r="DV82" s="195"/>
      <c r="DW82" s="195"/>
      <c r="DX82" s="195"/>
      <c r="DY82" s="195"/>
      <c r="DZ82" s="195"/>
      <c r="EA82" s="195"/>
    </row>
    <row r="83" spans="2:131" s="133" customFormat="1" x14ac:dyDescent="0.2">
      <c r="B83" s="192"/>
      <c r="C83" s="192"/>
      <c r="D83" s="192"/>
      <c r="E83" s="192"/>
      <c r="F83" s="192"/>
      <c r="G83" s="192"/>
      <c r="H83" s="192"/>
      <c r="I83" s="192"/>
      <c r="J83" s="192"/>
      <c r="K83" s="192"/>
      <c r="L83" s="192"/>
      <c r="M83" s="192"/>
      <c r="N83" s="192"/>
      <c r="O83" s="192"/>
      <c r="P83" s="192"/>
      <c r="Q83" s="192"/>
      <c r="R83" s="192"/>
      <c r="S83" s="192"/>
      <c r="T83" s="192"/>
      <c r="U83" s="192"/>
      <c r="V83" s="192"/>
      <c r="W83" s="192"/>
      <c r="X83" s="192"/>
      <c r="Y83" s="192"/>
      <c r="Z83" s="192"/>
      <c r="AA83" s="192"/>
      <c r="AB83" s="192"/>
      <c r="AC83" s="192"/>
      <c r="AD83" s="192"/>
      <c r="AE83" s="192"/>
      <c r="AF83" s="192"/>
      <c r="AG83" s="192"/>
      <c r="AH83" s="192"/>
      <c r="AI83" s="192"/>
      <c r="AJ83" s="192"/>
      <c r="AK83" s="192"/>
      <c r="AL83" s="192"/>
      <c r="AM83" s="192"/>
      <c r="AN83" s="192"/>
      <c r="CL83" s="195"/>
      <c r="CM83" s="195"/>
      <c r="CN83" s="195"/>
      <c r="CO83" s="195"/>
      <c r="CP83" s="195"/>
      <c r="CQ83" s="195"/>
      <c r="CR83" s="195"/>
      <c r="CS83" s="195"/>
      <c r="CT83" s="195"/>
      <c r="CU83" s="195"/>
      <c r="CV83" s="195"/>
      <c r="CW83" s="195"/>
      <c r="CX83" s="195"/>
      <c r="CY83" s="195"/>
      <c r="CZ83" s="195"/>
      <c r="DA83" s="195"/>
      <c r="DB83" s="195"/>
      <c r="DC83" s="195"/>
      <c r="DD83" s="195"/>
      <c r="DE83" s="195"/>
      <c r="DF83" s="195"/>
      <c r="DG83" s="195"/>
      <c r="DH83" s="195"/>
      <c r="DI83" s="195"/>
      <c r="DJ83" s="195"/>
      <c r="DK83" s="195"/>
      <c r="DL83" s="195"/>
      <c r="DM83" s="195"/>
      <c r="DN83" s="195"/>
      <c r="DO83" s="195"/>
      <c r="DP83" s="195"/>
      <c r="DQ83" s="195"/>
      <c r="DR83" s="195"/>
      <c r="DS83" s="195"/>
      <c r="DT83" s="195"/>
      <c r="DU83" s="195"/>
      <c r="DV83" s="195"/>
      <c r="DW83" s="195"/>
      <c r="DX83" s="195"/>
      <c r="DY83" s="195"/>
      <c r="DZ83" s="195"/>
      <c r="EA83" s="195"/>
    </row>
    <row r="84" spans="2:131" s="133" customFormat="1" x14ac:dyDescent="0.2">
      <c r="B84" s="194"/>
      <c r="CL84" s="195"/>
      <c r="CM84" s="195"/>
      <c r="CN84" s="195"/>
      <c r="CO84" s="195"/>
      <c r="CP84" s="195"/>
      <c r="CQ84" s="195"/>
      <c r="CR84" s="195"/>
      <c r="CS84" s="195"/>
      <c r="CT84" s="195"/>
      <c r="CU84" s="195"/>
      <c r="CV84" s="195"/>
      <c r="CW84" s="195"/>
      <c r="CX84" s="195"/>
      <c r="CY84" s="195"/>
      <c r="CZ84" s="195"/>
      <c r="DA84" s="195"/>
      <c r="DB84" s="195"/>
      <c r="DC84" s="195"/>
      <c r="DD84" s="195"/>
      <c r="DE84" s="195"/>
      <c r="DF84" s="195"/>
      <c r="DG84" s="195"/>
      <c r="DH84" s="195"/>
      <c r="DI84" s="195"/>
      <c r="DJ84" s="195"/>
      <c r="DK84" s="195"/>
      <c r="DL84" s="195"/>
      <c r="DM84" s="195"/>
      <c r="DN84" s="195"/>
      <c r="DO84" s="195"/>
      <c r="DP84" s="195"/>
      <c r="DQ84" s="195"/>
      <c r="DR84" s="195"/>
      <c r="DS84" s="195"/>
      <c r="DT84" s="195"/>
      <c r="DU84" s="195"/>
      <c r="DV84" s="195"/>
      <c r="DW84" s="195"/>
      <c r="DX84" s="195"/>
      <c r="DY84" s="195"/>
      <c r="DZ84" s="195"/>
      <c r="EA84" s="195"/>
    </row>
    <row r="85" spans="2:131" s="133" customFormat="1" x14ac:dyDescent="0.2">
      <c r="B85" s="194"/>
      <c r="CL85" s="195"/>
      <c r="CM85" s="195"/>
      <c r="CN85" s="195"/>
      <c r="CO85" s="195"/>
      <c r="CP85" s="195"/>
      <c r="CQ85" s="195"/>
      <c r="CR85" s="195"/>
      <c r="CS85" s="195"/>
      <c r="CT85" s="195"/>
      <c r="CU85" s="195"/>
      <c r="CV85" s="195"/>
      <c r="CW85" s="195"/>
      <c r="CX85" s="195"/>
      <c r="CY85" s="195"/>
      <c r="CZ85" s="195"/>
      <c r="DA85" s="195"/>
      <c r="DB85" s="195"/>
      <c r="DC85" s="195"/>
      <c r="DD85" s="195"/>
      <c r="DE85" s="195"/>
      <c r="DF85" s="195"/>
      <c r="DG85" s="195"/>
      <c r="DH85" s="195"/>
      <c r="DI85" s="195"/>
      <c r="DJ85" s="195"/>
      <c r="DK85" s="195"/>
      <c r="DL85" s="195"/>
      <c r="DM85" s="195"/>
      <c r="DN85" s="195"/>
      <c r="DO85" s="195"/>
      <c r="DP85" s="195"/>
      <c r="DQ85" s="195"/>
      <c r="DR85" s="195"/>
      <c r="DS85" s="195"/>
      <c r="DT85" s="195"/>
      <c r="DU85" s="195"/>
      <c r="DV85" s="195"/>
      <c r="DW85" s="195"/>
      <c r="DX85" s="195"/>
      <c r="DY85" s="195"/>
      <c r="DZ85" s="195"/>
      <c r="EA85" s="195"/>
    </row>
    <row r="86" spans="2:131" s="133" customFormat="1" x14ac:dyDescent="0.2">
      <c r="B86" s="194"/>
      <c r="CL86" s="195"/>
      <c r="CM86" s="195"/>
      <c r="CN86" s="195"/>
      <c r="CO86" s="195"/>
      <c r="CP86" s="195"/>
      <c r="CQ86" s="195"/>
      <c r="CR86" s="195"/>
      <c r="CS86" s="195"/>
      <c r="CT86" s="195"/>
      <c r="CU86" s="195"/>
      <c r="CV86" s="195"/>
      <c r="CW86" s="195"/>
      <c r="CX86" s="195"/>
      <c r="CY86" s="195"/>
      <c r="CZ86" s="195"/>
      <c r="DA86" s="195"/>
      <c r="DB86" s="195"/>
      <c r="DC86" s="195"/>
      <c r="DD86" s="195"/>
      <c r="DE86" s="195"/>
      <c r="DF86" s="195"/>
      <c r="DG86" s="195"/>
      <c r="DH86" s="195"/>
      <c r="DI86" s="195"/>
      <c r="DJ86" s="195"/>
      <c r="DK86" s="195"/>
      <c r="DL86" s="195"/>
      <c r="DM86" s="195"/>
      <c r="DN86" s="195"/>
      <c r="DO86" s="195"/>
      <c r="DP86" s="195"/>
      <c r="DQ86" s="195"/>
      <c r="DR86" s="195"/>
      <c r="DS86" s="195"/>
      <c r="DT86" s="195"/>
      <c r="DU86" s="195"/>
      <c r="DV86" s="195"/>
      <c r="DW86" s="195"/>
      <c r="DX86" s="195"/>
      <c r="DY86" s="195"/>
      <c r="DZ86" s="195"/>
      <c r="EA86" s="195"/>
    </row>
    <row r="87" spans="2:131" s="133" customFormat="1" x14ac:dyDescent="0.2">
      <c r="B87" s="194"/>
      <c r="CL87" s="195"/>
      <c r="CM87" s="195"/>
      <c r="CN87" s="195"/>
      <c r="CO87" s="195"/>
      <c r="CP87" s="195"/>
      <c r="CQ87" s="195"/>
      <c r="CR87" s="195"/>
      <c r="CS87" s="195"/>
      <c r="CT87" s="195"/>
      <c r="CU87" s="195"/>
      <c r="CV87" s="195"/>
      <c r="CW87" s="195"/>
      <c r="CX87" s="195"/>
      <c r="CY87" s="195"/>
      <c r="CZ87" s="195"/>
      <c r="DA87" s="195"/>
      <c r="DB87" s="195"/>
      <c r="DC87" s="195"/>
      <c r="DD87" s="195"/>
      <c r="DE87" s="195"/>
      <c r="DF87" s="195"/>
      <c r="DG87" s="195"/>
      <c r="DH87" s="195"/>
      <c r="DI87" s="195"/>
      <c r="DJ87" s="195"/>
      <c r="DK87" s="195"/>
      <c r="DL87" s="195"/>
      <c r="DM87" s="195"/>
      <c r="DN87" s="195"/>
      <c r="DO87" s="195"/>
      <c r="DP87" s="195"/>
      <c r="DQ87" s="195"/>
      <c r="DR87" s="195"/>
      <c r="DS87" s="195"/>
      <c r="DT87" s="195"/>
      <c r="DU87" s="195"/>
      <c r="DV87" s="195"/>
      <c r="DW87" s="195"/>
      <c r="DX87" s="195"/>
      <c r="DY87" s="195"/>
      <c r="DZ87" s="195"/>
      <c r="EA87" s="195"/>
    </row>
    <row r="88" spans="2:131" s="133" customFormat="1" x14ac:dyDescent="0.2">
      <c r="B88" s="194"/>
      <c r="CL88" s="195"/>
      <c r="CM88" s="195"/>
      <c r="CN88" s="195"/>
      <c r="CO88" s="195"/>
      <c r="CP88" s="195"/>
      <c r="CQ88" s="195"/>
      <c r="CR88" s="195"/>
      <c r="CS88" s="195"/>
      <c r="CT88" s="195"/>
      <c r="CU88" s="195"/>
      <c r="CV88" s="195"/>
      <c r="CW88" s="195"/>
      <c r="CX88" s="195"/>
      <c r="CY88" s="195"/>
      <c r="CZ88" s="195"/>
      <c r="DA88" s="195"/>
      <c r="DB88" s="195"/>
      <c r="DC88" s="195"/>
      <c r="DD88" s="195"/>
      <c r="DE88" s="195"/>
      <c r="DF88" s="195"/>
      <c r="DG88" s="195"/>
      <c r="DH88" s="195"/>
      <c r="DI88" s="195"/>
      <c r="DJ88" s="195"/>
      <c r="DK88" s="195"/>
      <c r="DL88" s="195"/>
      <c r="DM88" s="195"/>
      <c r="DN88" s="195"/>
      <c r="DO88" s="195"/>
      <c r="DP88" s="195"/>
      <c r="DQ88" s="195"/>
      <c r="DR88" s="195"/>
      <c r="DS88" s="195"/>
      <c r="DT88" s="195"/>
      <c r="DU88" s="195"/>
      <c r="DV88" s="195"/>
      <c r="DW88" s="195"/>
      <c r="DX88" s="195"/>
      <c r="DY88" s="195"/>
      <c r="DZ88" s="195"/>
      <c r="EA88" s="195"/>
    </row>
    <row r="89" spans="2:131" s="133" customFormat="1" x14ac:dyDescent="0.2">
      <c r="B89" s="194"/>
      <c r="CL89" s="195"/>
      <c r="CM89" s="195"/>
      <c r="CN89" s="195"/>
      <c r="CO89" s="195"/>
      <c r="CP89" s="195"/>
      <c r="CQ89" s="195"/>
      <c r="CR89" s="195"/>
      <c r="CS89" s="195"/>
      <c r="CT89" s="195"/>
      <c r="CU89" s="195"/>
      <c r="CV89" s="195"/>
      <c r="CW89" s="195"/>
      <c r="CX89" s="195"/>
      <c r="CY89" s="195"/>
      <c r="CZ89" s="195"/>
      <c r="DA89" s="195"/>
      <c r="DB89" s="195"/>
      <c r="DC89" s="195"/>
      <c r="DD89" s="195"/>
      <c r="DE89" s="195"/>
      <c r="DF89" s="195"/>
      <c r="DG89" s="195"/>
      <c r="DH89" s="195"/>
      <c r="DI89" s="195"/>
      <c r="DJ89" s="195"/>
      <c r="DK89" s="195"/>
      <c r="DL89" s="195"/>
      <c r="DM89" s="195"/>
      <c r="DN89" s="195"/>
      <c r="DO89" s="195"/>
      <c r="DP89" s="195"/>
      <c r="DQ89" s="195"/>
      <c r="DR89" s="195"/>
      <c r="DS89" s="195"/>
      <c r="DT89" s="195"/>
      <c r="DU89" s="195"/>
      <c r="DV89" s="195"/>
      <c r="DW89" s="195"/>
      <c r="DX89" s="195"/>
      <c r="DY89" s="195"/>
      <c r="DZ89" s="195"/>
      <c r="EA89" s="195"/>
    </row>
    <row r="90" spans="2:131" s="133" customFormat="1" x14ac:dyDescent="0.2">
      <c r="B90" s="194"/>
      <c r="CL90" s="195"/>
      <c r="CM90" s="195"/>
      <c r="CN90" s="195"/>
      <c r="CO90" s="195"/>
      <c r="CP90" s="195"/>
      <c r="CQ90" s="195"/>
      <c r="CR90" s="195"/>
      <c r="CS90" s="195"/>
      <c r="CT90" s="195"/>
      <c r="CU90" s="195"/>
      <c r="CV90" s="195"/>
      <c r="CW90" s="195"/>
      <c r="CX90" s="195"/>
      <c r="CY90" s="195"/>
      <c r="CZ90" s="195"/>
      <c r="DA90" s="195"/>
      <c r="DB90" s="195"/>
      <c r="DC90" s="195"/>
      <c r="DD90" s="195"/>
      <c r="DE90" s="195"/>
      <c r="DF90" s="195"/>
      <c r="DG90" s="195"/>
      <c r="DH90" s="195"/>
      <c r="DI90" s="195"/>
      <c r="DJ90" s="195"/>
      <c r="DK90" s="195"/>
      <c r="DL90" s="195"/>
      <c r="DM90" s="195"/>
      <c r="DN90" s="195"/>
      <c r="DO90" s="195"/>
      <c r="DP90" s="195"/>
      <c r="DQ90" s="195"/>
      <c r="DR90" s="195"/>
      <c r="DS90" s="195"/>
      <c r="DT90" s="195"/>
      <c r="DU90" s="195"/>
      <c r="DV90" s="195"/>
      <c r="DW90" s="195"/>
      <c r="DX90" s="195"/>
      <c r="DY90" s="195"/>
      <c r="DZ90" s="195"/>
      <c r="EA90" s="195"/>
    </row>
    <row r="91" spans="2:131" s="133" customFormat="1" x14ac:dyDescent="0.2">
      <c r="B91" s="194"/>
      <c r="CL91" s="195"/>
      <c r="CM91" s="195"/>
      <c r="CN91" s="195"/>
      <c r="CO91" s="195"/>
      <c r="CP91" s="195"/>
      <c r="CQ91" s="195"/>
      <c r="CR91" s="195"/>
      <c r="CS91" s="195"/>
      <c r="CT91" s="195"/>
      <c r="CU91" s="195"/>
      <c r="CV91" s="195"/>
      <c r="CW91" s="195"/>
      <c r="CX91" s="195"/>
      <c r="CY91" s="195"/>
      <c r="CZ91" s="195"/>
      <c r="DA91" s="195"/>
      <c r="DB91" s="195"/>
      <c r="DC91" s="195"/>
      <c r="DD91" s="195"/>
      <c r="DE91" s="195"/>
      <c r="DF91" s="195"/>
      <c r="DG91" s="195"/>
      <c r="DH91" s="195"/>
      <c r="DI91" s="195"/>
      <c r="DJ91" s="195"/>
      <c r="DK91" s="195"/>
      <c r="DL91" s="195"/>
      <c r="DM91" s="195"/>
      <c r="DN91" s="195"/>
      <c r="DO91" s="195"/>
      <c r="DP91" s="195"/>
      <c r="DQ91" s="195"/>
      <c r="DR91" s="195"/>
      <c r="DS91" s="195"/>
      <c r="DT91" s="195"/>
      <c r="DU91" s="195"/>
      <c r="DV91" s="195"/>
      <c r="DW91" s="195"/>
      <c r="DX91" s="195"/>
      <c r="DY91" s="195"/>
      <c r="DZ91" s="195"/>
      <c r="EA91" s="195"/>
    </row>
    <row r="92" spans="2:131" s="133" customFormat="1" x14ac:dyDescent="0.2">
      <c r="B92" s="194"/>
      <c r="CL92" s="195"/>
      <c r="CM92" s="195"/>
      <c r="CN92" s="195"/>
      <c r="CO92" s="195"/>
      <c r="CP92" s="195"/>
      <c r="CQ92" s="195"/>
      <c r="CR92" s="195"/>
      <c r="CS92" s="195"/>
      <c r="CT92" s="195"/>
      <c r="CU92" s="195"/>
      <c r="CV92" s="195"/>
      <c r="CW92" s="195"/>
      <c r="CX92" s="195"/>
      <c r="CY92" s="195"/>
      <c r="CZ92" s="195"/>
      <c r="DA92" s="195"/>
      <c r="DB92" s="195"/>
      <c r="DC92" s="195"/>
      <c r="DD92" s="195"/>
      <c r="DE92" s="195"/>
      <c r="DF92" s="195"/>
      <c r="DG92" s="195"/>
      <c r="DH92" s="195"/>
      <c r="DI92" s="195"/>
      <c r="DJ92" s="195"/>
      <c r="DK92" s="195"/>
      <c r="DL92" s="195"/>
      <c r="DM92" s="195"/>
      <c r="DN92" s="195"/>
      <c r="DO92" s="195"/>
      <c r="DP92" s="195"/>
      <c r="DQ92" s="195"/>
      <c r="DR92" s="195"/>
      <c r="DS92" s="195"/>
      <c r="DT92" s="195"/>
      <c r="DU92" s="195"/>
      <c r="DV92" s="195"/>
      <c r="DW92" s="195"/>
      <c r="DX92" s="195"/>
      <c r="DY92" s="195"/>
      <c r="DZ92" s="195"/>
      <c r="EA92" s="195"/>
    </row>
    <row r="93" spans="2:131" s="133" customFormat="1" x14ac:dyDescent="0.2">
      <c r="B93" s="194"/>
      <c r="CL93" s="195"/>
      <c r="CM93" s="195"/>
      <c r="CN93" s="195"/>
      <c r="CO93" s="195"/>
      <c r="CP93" s="195"/>
      <c r="CQ93" s="195"/>
      <c r="CR93" s="195"/>
      <c r="CS93" s="195"/>
      <c r="CT93" s="195"/>
      <c r="CU93" s="195"/>
      <c r="CV93" s="195"/>
      <c r="CW93" s="195"/>
      <c r="CX93" s="195"/>
      <c r="CY93" s="195"/>
      <c r="CZ93" s="195"/>
      <c r="DA93" s="195"/>
      <c r="DB93" s="195"/>
      <c r="DC93" s="195"/>
      <c r="DD93" s="195"/>
      <c r="DE93" s="195"/>
      <c r="DF93" s="195"/>
      <c r="DG93" s="195"/>
      <c r="DH93" s="195"/>
      <c r="DI93" s="195"/>
      <c r="DJ93" s="195"/>
      <c r="DK93" s="195"/>
      <c r="DL93" s="195"/>
      <c r="DM93" s="195"/>
      <c r="DN93" s="195"/>
      <c r="DO93" s="195"/>
      <c r="DP93" s="195"/>
      <c r="DQ93" s="195"/>
      <c r="DR93" s="195"/>
      <c r="DS93" s="195"/>
      <c r="DT93" s="195"/>
      <c r="DU93" s="195"/>
      <c r="DV93" s="195"/>
      <c r="DW93" s="195"/>
      <c r="DX93" s="195"/>
      <c r="DY93" s="195"/>
      <c r="DZ93" s="195"/>
      <c r="EA93" s="195"/>
    </row>
    <row r="94" spans="2:131" s="133" customFormat="1" x14ac:dyDescent="0.2">
      <c r="B94" s="194"/>
      <c r="CL94" s="195"/>
      <c r="CM94" s="195"/>
      <c r="CN94" s="195"/>
      <c r="CO94" s="195"/>
      <c r="CP94" s="195"/>
      <c r="CQ94" s="195"/>
      <c r="CR94" s="195"/>
      <c r="CS94" s="195"/>
      <c r="CT94" s="195"/>
      <c r="CU94" s="195"/>
      <c r="CV94" s="195"/>
      <c r="CW94" s="195"/>
      <c r="CX94" s="195"/>
      <c r="CY94" s="195"/>
      <c r="CZ94" s="195"/>
      <c r="DA94" s="195"/>
      <c r="DB94" s="195"/>
      <c r="DC94" s="195"/>
      <c r="DD94" s="195"/>
      <c r="DE94" s="195"/>
      <c r="DF94" s="195"/>
      <c r="DG94" s="195"/>
      <c r="DH94" s="195"/>
      <c r="DI94" s="195"/>
      <c r="DJ94" s="195"/>
      <c r="DK94" s="195"/>
      <c r="DL94" s="195"/>
      <c r="DM94" s="195"/>
      <c r="DN94" s="195"/>
      <c r="DO94" s="195"/>
      <c r="DP94" s="195"/>
      <c r="DQ94" s="195"/>
      <c r="DR94" s="195"/>
      <c r="DS94" s="195"/>
      <c r="DT94" s="195"/>
      <c r="DU94" s="195"/>
      <c r="DV94" s="195"/>
      <c r="DW94" s="195"/>
      <c r="DX94" s="195"/>
      <c r="DY94" s="195"/>
      <c r="DZ94" s="195"/>
      <c r="EA94" s="195"/>
    </row>
    <row r="95" spans="2:131" s="133" customFormat="1" x14ac:dyDescent="0.2">
      <c r="B95" s="194"/>
      <c r="CL95" s="195"/>
      <c r="CM95" s="195"/>
      <c r="CN95" s="195"/>
      <c r="CO95" s="195"/>
      <c r="CP95" s="195"/>
      <c r="CQ95" s="195"/>
      <c r="CR95" s="195"/>
      <c r="CS95" s="195"/>
      <c r="CT95" s="195"/>
      <c r="CU95" s="195"/>
      <c r="CV95" s="195"/>
      <c r="CW95" s="195"/>
      <c r="CX95" s="195"/>
      <c r="CY95" s="195"/>
      <c r="CZ95" s="195"/>
      <c r="DA95" s="195"/>
      <c r="DB95" s="195"/>
      <c r="DC95" s="195"/>
      <c r="DD95" s="195"/>
      <c r="DE95" s="195"/>
      <c r="DF95" s="195"/>
      <c r="DG95" s="195"/>
      <c r="DH95" s="195"/>
      <c r="DI95" s="195"/>
      <c r="DJ95" s="195"/>
      <c r="DK95" s="195"/>
      <c r="DL95" s="195"/>
      <c r="DM95" s="195"/>
      <c r="DN95" s="195"/>
      <c r="DO95" s="195"/>
      <c r="DP95" s="195"/>
      <c r="DQ95" s="195"/>
      <c r="DR95" s="195"/>
      <c r="DS95" s="195"/>
      <c r="DT95" s="195"/>
      <c r="DU95" s="195"/>
      <c r="DV95" s="195"/>
      <c r="DW95" s="195"/>
      <c r="DX95" s="195"/>
      <c r="DY95" s="195"/>
      <c r="DZ95" s="195"/>
      <c r="EA95" s="195"/>
    </row>
    <row r="96" spans="2:131" s="133" customFormat="1" x14ac:dyDescent="0.2">
      <c r="B96" s="194"/>
      <c r="CL96" s="195"/>
      <c r="CM96" s="195"/>
      <c r="CN96" s="195"/>
      <c r="CO96" s="195"/>
      <c r="CP96" s="195"/>
      <c r="CQ96" s="195"/>
      <c r="CR96" s="195"/>
      <c r="CS96" s="195"/>
      <c r="CT96" s="195"/>
      <c r="CU96" s="195"/>
      <c r="CV96" s="195"/>
      <c r="CW96" s="195"/>
      <c r="CX96" s="195"/>
      <c r="CY96" s="195"/>
      <c r="CZ96" s="195"/>
      <c r="DA96" s="195"/>
      <c r="DB96" s="195"/>
      <c r="DC96" s="195"/>
      <c r="DD96" s="195"/>
      <c r="DE96" s="195"/>
      <c r="DF96" s="195"/>
      <c r="DG96" s="195"/>
      <c r="DH96" s="195"/>
      <c r="DI96" s="195"/>
      <c r="DJ96" s="195"/>
      <c r="DK96" s="195"/>
      <c r="DL96" s="195"/>
      <c r="DM96" s="195"/>
      <c r="DN96" s="195"/>
      <c r="DO96" s="195"/>
      <c r="DP96" s="195"/>
      <c r="DQ96" s="195"/>
      <c r="DR96" s="195"/>
      <c r="DS96" s="195"/>
      <c r="DT96" s="195"/>
      <c r="DU96" s="195"/>
      <c r="DV96" s="195"/>
      <c r="DW96" s="195"/>
      <c r="DX96" s="195"/>
      <c r="DY96" s="195"/>
      <c r="DZ96" s="195"/>
      <c r="EA96" s="195"/>
    </row>
    <row r="97" spans="2:131" s="133" customFormat="1" x14ac:dyDescent="0.2">
      <c r="B97" s="194"/>
      <c r="CL97" s="195"/>
      <c r="CM97" s="195"/>
      <c r="CN97" s="195"/>
      <c r="CO97" s="195"/>
      <c r="CP97" s="195"/>
      <c r="CQ97" s="195"/>
      <c r="CR97" s="195"/>
      <c r="CS97" s="195"/>
      <c r="CT97" s="195"/>
      <c r="CU97" s="195"/>
      <c r="CV97" s="195"/>
      <c r="CW97" s="195"/>
      <c r="CX97" s="195"/>
      <c r="CY97" s="195"/>
      <c r="CZ97" s="195"/>
      <c r="DA97" s="195"/>
      <c r="DB97" s="195"/>
      <c r="DC97" s="195"/>
      <c r="DD97" s="195"/>
      <c r="DE97" s="195"/>
      <c r="DF97" s="195"/>
      <c r="DG97" s="195"/>
      <c r="DH97" s="195"/>
      <c r="DI97" s="195"/>
      <c r="DJ97" s="195"/>
      <c r="DK97" s="195"/>
      <c r="DL97" s="195"/>
      <c r="DM97" s="195"/>
      <c r="DN97" s="195"/>
      <c r="DO97" s="195"/>
      <c r="DP97" s="195"/>
      <c r="DQ97" s="195"/>
      <c r="DR97" s="195"/>
      <c r="DS97" s="195"/>
      <c r="DT97" s="195"/>
      <c r="DU97" s="195"/>
      <c r="DV97" s="195"/>
      <c r="DW97" s="195"/>
      <c r="DX97" s="195"/>
      <c r="DY97" s="195"/>
      <c r="DZ97" s="195"/>
      <c r="EA97" s="195"/>
    </row>
    <row r="98" spans="2:131" s="133" customFormat="1" x14ac:dyDescent="0.2">
      <c r="B98" s="194"/>
      <c r="CL98" s="195"/>
      <c r="CM98" s="195"/>
      <c r="CN98" s="195"/>
      <c r="CO98" s="195"/>
      <c r="CP98" s="195"/>
      <c r="CQ98" s="195"/>
      <c r="CR98" s="195"/>
      <c r="CS98" s="195"/>
      <c r="CT98" s="195"/>
      <c r="CU98" s="195"/>
      <c r="CV98" s="195"/>
      <c r="CW98" s="195"/>
      <c r="CX98" s="195"/>
      <c r="CY98" s="195"/>
      <c r="CZ98" s="195"/>
      <c r="DA98" s="195"/>
      <c r="DB98" s="195"/>
      <c r="DC98" s="195"/>
      <c r="DD98" s="195"/>
      <c r="DE98" s="195"/>
      <c r="DF98" s="195"/>
      <c r="DG98" s="195"/>
      <c r="DH98" s="195"/>
      <c r="DI98" s="195"/>
      <c r="DJ98" s="195"/>
      <c r="DK98" s="195"/>
      <c r="DL98" s="195"/>
      <c r="DM98" s="195"/>
      <c r="DN98" s="195"/>
      <c r="DO98" s="195"/>
      <c r="DP98" s="195"/>
      <c r="DQ98" s="195"/>
      <c r="DR98" s="195"/>
      <c r="DS98" s="195"/>
      <c r="DT98" s="195"/>
      <c r="DU98" s="195"/>
      <c r="DV98" s="195"/>
      <c r="DW98" s="195"/>
      <c r="DX98" s="195"/>
      <c r="DY98" s="195"/>
      <c r="DZ98" s="195"/>
      <c r="EA98" s="195"/>
    </row>
    <row r="99" spans="2:131" s="133" customFormat="1" x14ac:dyDescent="0.2">
      <c r="B99" s="194"/>
      <c r="CL99" s="195"/>
      <c r="CM99" s="195"/>
      <c r="CN99" s="195"/>
      <c r="CO99" s="195"/>
      <c r="CP99" s="195"/>
      <c r="CQ99" s="195"/>
      <c r="CR99" s="195"/>
      <c r="CS99" s="195"/>
      <c r="CT99" s="195"/>
      <c r="CU99" s="195"/>
      <c r="CV99" s="195"/>
      <c r="CW99" s="195"/>
      <c r="CX99" s="195"/>
      <c r="CY99" s="195"/>
      <c r="CZ99" s="195"/>
      <c r="DA99" s="195"/>
      <c r="DB99" s="195"/>
      <c r="DC99" s="195"/>
      <c r="DD99" s="195"/>
      <c r="DE99" s="195"/>
      <c r="DF99" s="195"/>
      <c r="DG99" s="195"/>
      <c r="DH99" s="195"/>
      <c r="DI99" s="195"/>
      <c r="DJ99" s="195"/>
      <c r="DK99" s="195"/>
      <c r="DL99" s="195"/>
      <c r="DM99" s="195"/>
      <c r="DN99" s="195"/>
      <c r="DO99" s="195"/>
      <c r="DP99" s="195"/>
      <c r="DQ99" s="195"/>
      <c r="DR99" s="195"/>
      <c r="DS99" s="195"/>
      <c r="DT99" s="195"/>
      <c r="DU99" s="195"/>
      <c r="DV99" s="195"/>
      <c r="DW99" s="195"/>
      <c r="DX99" s="195"/>
      <c r="DY99" s="195"/>
      <c r="DZ99" s="195"/>
      <c r="EA99" s="195"/>
    </row>
    <row r="100" spans="2:131" s="133" customFormat="1" x14ac:dyDescent="0.2">
      <c r="B100" s="194"/>
    </row>
    <row r="101" spans="2:131" s="133" customFormat="1" x14ac:dyDescent="0.2">
      <c r="B101" s="194"/>
    </row>
    <row r="102" spans="2:131" s="133" customFormat="1" x14ac:dyDescent="0.2">
      <c r="B102" s="194"/>
    </row>
    <row r="103" spans="2:131" s="133" customFormat="1" x14ac:dyDescent="0.2">
      <c r="B103" s="194"/>
    </row>
    <row r="104" spans="2:131" s="133" customFormat="1" x14ac:dyDescent="0.2">
      <c r="B104" s="194"/>
    </row>
    <row r="105" spans="2:131" s="133" customFormat="1" x14ac:dyDescent="0.2">
      <c r="B105" s="194"/>
    </row>
    <row r="106" spans="2:131" s="133" customFormat="1" x14ac:dyDescent="0.2">
      <c r="B106" s="194"/>
    </row>
    <row r="107" spans="2:131" s="133" customFormat="1" x14ac:dyDescent="0.2">
      <c r="B107" s="194"/>
    </row>
    <row r="108" spans="2:131" s="133" customFormat="1" x14ac:dyDescent="0.2">
      <c r="B108" s="194"/>
    </row>
    <row r="109" spans="2:131" s="133" customFormat="1" x14ac:dyDescent="0.2">
      <c r="B109" s="194"/>
    </row>
    <row r="110" spans="2:131" s="133" customFormat="1" x14ac:dyDescent="0.2">
      <c r="B110" s="194"/>
    </row>
    <row r="111" spans="2:131" s="133" customFormat="1" x14ac:dyDescent="0.2">
      <c r="B111" s="194"/>
    </row>
    <row r="112" spans="2:131" s="133" customFormat="1" x14ac:dyDescent="0.2">
      <c r="B112" s="194"/>
    </row>
    <row r="113" spans="2:2" s="133" customFormat="1" x14ac:dyDescent="0.2">
      <c r="B113" s="194"/>
    </row>
    <row r="114" spans="2:2" s="133" customFormat="1" x14ac:dyDescent="0.2">
      <c r="B114" s="194"/>
    </row>
    <row r="115" spans="2:2" s="133" customFormat="1" x14ac:dyDescent="0.2">
      <c r="B115" s="194"/>
    </row>
    <row r="116" spans="2:2" s="133" customFormat="1" x14ac:dyDescent="0.2">
      <c r="B116" s="194"/>
    </row>
    <row r="117" spans="2:2" s="133" customFormat="1" x14ac:dyDescent="0.2">
      <c r="B117" s="194"/>
    </row>
    <row r="118" spans="2:2" s="133" customFormat="1" x14ac:dyDescent="0.2">
      <c r="B118" s="194"/>
    </row>
    <row r="119" spans="2:2" s="133" customFormat="1" x14ac:dyDescent="0.2">
      <c r="B119" s="194"/>
    </row>
    <row r="120" spans="2:2" s="133" customFormat="1" x14ac:dyDescent="0.2">
      <c r="B120" s="194"/>
    </row>
    <row r="121" spans="2:2" s="133" customFormat="1" x14ac:dyDescent="0.2">
      <c r="B121" s="194"/>
    </row>
    <row r="122" spans="2:2" s="133" customFormat="1" x14ac:dyDescent="0.2">
      <c r="B122" s="194"/>
    </row>
    <row r="123" spans="2:2" s="133" customFormat="1" x14ac:dyDescent="0.2">
      <c r="B123" s="194"/>
    </row>
    <row r="124" spans="2:2" s="133" customFormat="1" x14ac:dyDescent="0.2">
      <c r="B124" s="194"/>
    </row>
    <row r="125" spans="2:2" s="133" customFormat="1" x14ac:dyDescent="0.2">
      <c r="B125" s="194"/>
    </row>
    <row r="126" spans="2:2" s="133" customFormat="1" x14ac:dyDescent="0.2">
      <c r="B126" s="194"/>
    </row>
    <row r="127" spans="2:2" s="133" customFormat="1" x14ac:dyDescent="0.2">
      <c r="B127" s="194"/>
    </row>
    <row r="128" spans="2:2" s="133" customFormat="1" x14ac:dyDescent="0.2">
      <c r="B128" s="194"/>
    </row>
    <row r="129" spans="2:2" s="133" customFormat="1" x14ac:dyDescent="0.2">
      <c r="B129" s="194"/>
    </row>
    <row r="130" spans="2:2" s="133" customFormat="1" x14ac:dyDescent="0.2">
      <c r="B130" s="194"/>
    </row>
    <row r="131" spans="2:2" s="133" customFormat="1" x14ac:dyDescent="0.2">
      <c r="B131" s="194"/>
    </row>
    <row r="132" spans="2:2" s="133" customFormat="1" x14ac:dyDescent="0.2">
      <c r="B132" s="194"/>
    </row>
    <row r="133" spans="2:2" s="133" customFormat="1" x14ac:dyDescent="0.2">
      <c r="B133" s="194"/>
    </row>
    <row r="134" spans="2:2" s="133" customFormat="1" x14ac:dyDescent="0.2">
      <c r="B134" s="194"/>
    </row>
    <row r="135" spans="2:2" s="133" customFormat="1" x14ac:dyDescent="0.2">
      <c r="B135" s="194"/>
    </row>
    <row r="136" spans="2:2" s="133" customFormat="1" x14ac:dyDescent="0.2">
      <c r="B136" s="194"/>
    </row>
    <row r="137" spans="2:2" s="133" customFormat="1" x14ac:dyDescent="0.2">
      <c r="B137" s="194"/>
    </row>
    <row r="138" spans="2:2" s="133" customFormat="1" x14ac:dyDescent="0.2">
      <c r="B138" s="194"/>
    </row>
    <row r="139" spans="2:2" s="133" customFormat="1" x14ac:dyDescent="0.2">
      <c r="B139" s="194"/>
    </row>
    <row r="140" spans="2:2" s="133" customFormat="1" x14ac:dyDescent="0.2">
      <c r="B140" s="194"/>
    </row>
    <row r="141" spans="2:2" s="133" customFormat="1" x14ac:dyDescent="0.2">
      <c r="B141" s="194"/>
    </row>
    <row r="142" spans="2:2" s="133" customFormat="1" x14ac:dyDescent="0.2">
      <c r="B142" s="194"/>
    </row>
    <row r="143" spans="2:2" s="133" customFormat="1" x14ac:dyDescent="0.2">
      <c r="B143" s="194"/>
    </row>
    <row r="144" spans="2:2" s="133" customFormat="1" x14ac:dyDescent="0.2">
      <c r="B144" s="194"/>
    </row>
    <row r="145" spans="2:2" s="133" customFormat="1" x14ac:dyDescent="0.2">
      <c r="B145" s="194"/>
    </row>
    <row r="146" spans="2:2" s="133" customFormat="1" x14ac:dyDescent="0.2">
      <c r="B146" s="194"/>
    </row>
    <row r="147" spans="2:2" s="133" customFormat="1" x14ac:dyDescent="0.2">
      <c r="B147" s="194"/>
    </row>
    <row r="148" spans="2:2" s="133" customFormat="1" x14ac:dyDescent="0.2">
      <c r="B148" s="194"/>
    </row>
    <row r="149" spans="2:2" s="133" customFormat="1" x14ac:dyDescent="0.2">
      <c r="B149" s="194"/>
    </row>
    <row r="150" spans="2:2" s="133" customFormat="1" x14ac:dyDescent="0.2">
      <c r="B150" s="194"/>
    </row>
    <row r="151" spans="2:2" s="133" customFormat="1" x14ac:dyDescent="0.2">
      <c r="B151" s="194"/>
    </row>
    <row r="152" spans="2:2" s="133" customFormat="1" x14ac:dyDescent="0.2">
      <c r="B152" s="194"/>
    </row>
    <row r="153" spans="2:2" s="133" customFormat="1" x14ac:dyDescent="0.2">
      <c r="B153" s="194"/>
    </row>
    <row r="154" spans="2:2" s="133" customFormat="1" x14ac:dyDescent="0.2">
      <c r="B154" s="194"/>
    </row>
    <row r="155" spans="2:2" s="133" customFormat="1" x14ac:dyDescent="0.2">
      <c r="B155" s="194"/>
    </row>
    <row r="156" spans="2:2" s="133" customFormat="1" x14ac:dyDescent="0.2">
      <c r="B156" s="194"/>
    </row>
    <row r="157" spans="2:2" s="133" customFormat="1" x14ac:dyDescent="0.2">
      <c r="B157" s="194"/>
    </row>
    <row r="158" spans="2:2" s="133" customFormat="1" x14ac:dyDescent="0.2">
      <c r="B158" s="194"/>
    </row>
    <row r="159" spans="2:2" s="133" customFormat="1" x14ac:dyDescent="0.2">
      <c r="B159" s="194"/>
    </row>
    <row r="160" spans="2:2" s="133" customFormat="1" x14ac:dyDescent="0.2">
      <c r="B160" s="194"/>
    </row>
    <row r="161" spans="2:2" s="133" customFormat="1" x14ac:dyDescent="0.2">
      <c r="B161" s="194"/>
    </row>
    <row r="162" spans="2:2" s="133" customFormat="1" x14ac:dyDescent="0.2">
      <c r="B162" s="194"/>
    </row>
    <row r="163" spans="2:2" s="133" customFormat="1" x14ac:dyDescent="0.2">
      <c r="B163" s="194"/>
    </row>
    <row r="164" spans="2:2" s="133" customFormat="1" x14ac:dyDescent="0.2">
      <c r="B164" s="194"/>
    </row>
    <row r="165" spans="2:2" s="133" customFormat="1" x14ac:dyDescent="0.2">
      <c r="B165" s="194"/>
    </row>
    <row r="166" spans="2:2" s="133" customFormat="1" x14ac:dyDescent="0.2">
      <c r="B166" s="194"/>
    </row>
    <row r="167" spans="2:2" s="133" customFormat="1" x14ac:dyDescent="0.2">
      <c r="B167" s="194"/>
    </row>
    <row r="168" spans="2:2" s="133" customFormat="1" x14ac:dyDescent="0.2">
      <c r="B168" s="194"/>
    </row>
    <row r="169" spans="2:2" s="133" customFormat="1" x14ac:dyDescent="0.2">
      <c r="B169" s="194"/>
    </row>
    <row r="170" spans="2:2" s="133" customFormat="1" x14ac:dyDescent="0.2">
      <c r="B170" s="194"/>
    </row>
    <row r="171" spans="2:2" s="133" customFormat="1" x14ac:dyDescent="0.2">
      <c r="B171" s="194"/>
    </row>
    <row r="172" spans="2:2" s="133" customFormat="1" x14ac:dyDescent="0.2">
      <c r="B172" s="194"/>
    </row>
    <row r="173" spans="2:2" s="133" customFormat="1" x14ac:dyDescent="0.2">
      <c r="B173" s="194"/>
    </row>
    <row r="174" spans="2:2" s="133" customFormat="1" x14ac:dyDescent="0.2">
      <c r="B174" s="194"/>
    </row>
    <row r="175" spans="2:2" s="133" customFormat="1" x14ac:dyDescent="0.2">
      <c r="B175" s="194"/>
    </row>
    <row r="176" spans="2:2" s="133" customFormat="1" x14ac:dyDescent="0.2">
      <c r="B176" s="194"/>
    </row>
    <row r="177" spans="2:2" s="133" customFormat="1" x14ac:dyDescent="0.2">
      <c r="B177" s="194"/>
    </row>
    <row r="178" spans="2:2" s="133" customFormat="1" x14ac:dyDescent="0.2">
      <c r="B178" s="194"/>
    </row>
    <row r="179" spans="2:2" s="133" customFormat="1" x14ac:dyDescent="0.2">
      <c r="B179" s="194"/>
    </row>
    <row r="180" spans="2:2" s="133" customFormat="1" x14ac:dyDescent="0.2">
      <c r="B180" s="194"/>
    </row>
    <row r="181" spans="2:2" s="133" customFormat="1" x14ac:dyDescent="0.2">
      <c r="B181" s="194"/>
    </row>
    <row r="182" spans="2:2" s="133" customFormat="1" x14ac:dyDescent="0.2">
      <c r="B182" s="194"/>
    </row>
    <row r="183" spans="2:2" s="133" customFormat="1" x14ac:dyDescent="0.2">
      <c r="B183" s="194"/>
    </row>
    <row r="184" spans="2:2" s="133" customFormat="1" x14ac:dyDescent="0.2">
      <c r="B184" s="194"/>
    </row>
    <row r="185" spans="2:2" s="133" customFormat="1" x14ac:dyDescent="0.2">
      <c r="B185" s="194"/>
    </row>
    <row r="186" spans="2:2" s="133" customFormat="1" x14ac:dyDescent="0.2">
      <c r="B186" s="194"/>
    </row>
    <row r="187" spans="2:2" s="133" customFormat="1" x14ac:dyDescent="0.2">
      <c r="B187" s="194"/>
    </row>
    <row r="188" spans="2:2" s="133" customFormat="1" x14ac:dyDescent="0.2">
      <c r="B188" s="194"/>
    </row>
    <row r="189" spans="2:2" s="133" customFormat="1" x14ac:dyDescent="0.2">
      <c r="B189" s="194"/>
    </row>
    <row r="190" spans="2:2" s="133" customFormat="1" x14ac:dyDescent="0.2">
      <c r="B190" s="194"/>
    </row>
    <row r="191" spans="2:2" s="133" customFormat="1" x14ac:dyDescent="0.2">
      <c r="B191" s="194"/>
    </row>
    <row r="192" spans="2:2" s="133" customFormat="1" x14ac:dyDescent="0.2">
      <c r="B192" s="194"/>
    </row>
    <row r="193" spans="2:2" s="133" customFormat="1" x14ac:dyDescent="0.2">
      <c r="B193" s="194"/>
    </row>
    <row r="194" spans="2:2" s="133" customFormat="1" x14ac:dyDescent="0.2">
      <c r="B194" s="194"/>
    </row>
    <row r="195" spans="2:2" s="133" customFormat="1" x14ac:dyDescent="0.2">
      <c r="B195" s="194"/>
    </row>
    <row r="196" spans="2:2" s="133" customFormat="1" x14ac:dyDescent="0.2">
      <c r="B196" s="194"/>
    </row>
    <row r="197" spans="2:2" s="133" customFormat="1" x14ac:dyDescent="0.2">
      <c r="B197" s="194"/>
    </row>
    <row r="198" spans="2:2" s="133" customFormat="1" x14ac:dyDescent="0.2">
      <c r="B198" s="194"/>
    </row>
    <row r="199" spans="2:2" s="133" customFormat="1" x14ac:dyDescent="0.2">
      <c r="B199" s="194"/>
    </row>
    <row r="200" spans="2:2" s="133" customFormat="1" x14ac:dyDescent="0.2">
      <c r="B200" s="194"/>
    </row>
    <row r="201" spans="2:2" s="133" customFormat="1" x14ac:dyDescent="0.2">
      <c r="B201" s="194"/>
    </row>
    <row r="202" spans="2:2" s="133" customFormat="1" x14ac:dyDescent="0.2">
      <c r="B202" s="194"/>
    </row>
    <row r="203" spans="2:2" s="133" customFormat="1" x14ac:dyDescent="0.2">
      <c r="B203" s="194"/>
    </row>
    <row r="204" spans="2:2" s="133" customFormat="1" x14ac:dyDescent="0.2">
      <c r="B204" s="194"/>
    </row>
    <row r="205" spans="2:2" s="133" customFormat="1" x14ac:dyDescent="0.2">
      <c r="B205" s="194"/>
    </row>
    <row r="206" spans="2:2" s="133" customFormat="1" x14ac:dyDescent="0.2">
      <c r="B206" s="194"/>
    </row>
    <row r="207" spans="2:2" s="133" customFormat="1" x14ac:dyDescent="0.2">
      <c r="B207" s="194"/>
    </row>
    <row r="208" spans="2:2" s="133" customFormat="1" x14ac:dyDescent="0.2">
      <c r="B208" s="194"/>
    </row>
    <row r="209" spans="2:2" s="133" customFormat="1" x14ac:dyDescent="0.2">
      <c r="B209" s="194"/>
    </row>
    <row r="210" spans="2:2" s="133" customFormat="1" x14ac:dyDescent="0.2">
      <c r="B210" s="194"/>
    </row>
    <row r="211" spans="2:2" s="133" customFormat="1" x14ac:dyDescent="0.2">
      <c r="B211" s="194"/>
    </row>
    <row r="212" spans="2:2" s="133" customFormat="1" x14ac:dyDescent="0.2">
      <c r="B212" s="194"/>
    </row>
    <row r="213" spans="2:2" s="133" customFormat="1" x14ac:dyDescent="0.2">
      <c r="B213" s="194"/>
    </row>
    <row r="214" spans="2:2" s="133" customFormat="1" x14ac:dyDescent="0.2">
      <c r="B214" s="194"/>
    </row>
    <row r="215" spans="2:2" s="133" customFormat="1" x14ac:dyDescent="0.2">
      <c r="B215" s="194"/>
    </row>
    <row r="216" spans="2:2" s="133" customFormat="1" x14ac:dyDescent="0.2">
      <c r="B216" s="194"/>
    </row>
    <row r="217" spans="2:2" s="133" customFormat="1" x14ac:dyDescent="0.2">
      <c r="B217" s="194"/>
    </row>
    <row r="218" spans="2:2" s="133" customFormat="1" x14ac:dyDescent="0.2">
      <c r="B218" s="194"/>
    </row>
    <row r="219" spans="2:2" s="133" customFormat="1" x14ac:dyDescent="0.2">
      <c r="B219" s="194"/>
    </row>
    <row r="220" spans="2:2" s="133" customFormat="1" x14ac:dyDescent="0.2">
      <c r="B220" s="194"/>
    </row>
    <row r="221" spans="2:2" s="133" customFormat="1" x14ac:dyDescent="0.2">
      <c r="B221" s="194"/>
    </row>
    <row r="222" spans="2:2" s="133" customFormat="1" x14ac:dyDescent="0.2">
      <c r="B222" s="194"/>
    </row>
    <row r="223" spans="2:2" s="133" customFormat="1" x14ac:dyDescent="0.2">
      <c r="B223" s="194"/>
    </row>
    <row r="224" spans="2:2" s="133" customFormat="1" x14ac:dyDescent="0.2">
      <c r="B224" s="194"/>
    </row>
    <row r="225" spans="2:2" s="133" customFormat="1" x14ac:dyDescent="0.2">
      <c r="B225" s="194"/>
    </row>
    <row r="226" spans="2:2" s="133" customFormat="1" x14ac:dyDescent="0.2">
      <c r="B226" s="194"/>
    </row>
    <row r="227" spans="2:2" s="133" customFormat="1" x14ac:dyDescent="0.2">
      <c r="B227" s="194"/>
    </row>
    <row r="228" spans="2:2" s="133" customFormat="1" x14ac:dyDescent="0.2">
      <c r="B228" s="194"/>
    </row>
    <row r="229" spans="2:2" s="133" customFormat="1" x14ac:dyDescent="0.2">
      <c r="B229" s="194"/>
    </row>
    <row r="230" spans="2:2" s="133" customFormat="1" x14ac:dyDescent="0.2">
      <c r="B230" s="194"/>
    </row>
    <row r="231" spans="2:2" s="133" customFormat="1" x14ac:dyDescent="0.2">
      <c r="B231" s="194"/>
    </row>
    <row r="232" spans="2:2" s="133" customFormat="1" x14ac:dyDescent="0.2">
      <c r="B232" s="194"/>
    </row>
    <row r="233" spans="2:2" s="133" customFormat="1" x14ac:dyDescent="0.2">
      <c r="B233" s="194"/>
    </row>
    <row r="234" spans="2:2" s="133" customFormat="1" x14ac:dyDescent="0.2">
      <c r="B234" s="194"/>
    </row>
    <row r="235" spans="2:2" s="133" customFormat="1" x14ac:dyDescent="0.2">
      <c r="B235" s="194"/>
    </row>
    <row r="236" spans="2:2" s="133" customFormat="1" x14ac:dyDescent="0.2">
      <c r="B236" s="194"/>
    </row>
    <row r="237" spans="2:2" s="133" customFormat="1" x14ac:dyDescent="0.2">
      <c r="B237" s="194"/>
    </row>
    <row r="238" spans="2:2" s="133" customFormat="1" x14ac:dyDescent="0.2">
      <c r="B238" s="194"/>
    </row>
    <row r="239" spans="2:2" s="133" customFormat="1" x14ac:dyDescent="0.2">
      <c r="B239" s="194"/>
    </row>
    <row r="240" spans="2:2" s="133" customFormat="1" x14ac:dyDescent="0.2">
      <c r="B240" s="194"/>
    </row>
    <row r="241" spans="2:2" s="133" customFormat="1" x14ac:dyDescent="0.2">
      <c r="B241" s="194"/>
    </row>
    <row r="242" spans="2:2" s="133" customFormat="1" x14ac:dyDescent="0.2">
      <c r="B242" s="194"/>
    </row>
    <row r="243" spans="2:2" s="133" customFormat="1" x14ac:dyDescent="0.2">
      <c r="B243" s="194"/>
    </row>
    <row r="244" spans="2:2" s="133" customFormat="1" x14ac:dyDescent="0.2">
      <c r="B244" s="194"/>
    </row>
    <row r="245" spans="2:2" s="133" customFormat="1" x14ac:dyDescent="0.2">
      <c r="B245" s="194"/>
    </row>
    <row r="246" spans="2:2" s="133" customFormat="1" x14ac:dyDescent="0.2">
      <c r="B246" s="194"/>
    </row>
    <row r="247" spans="2:2" s="133" customFormat="1" x14ac:dyDescent="0.2">
      <c r="B247" s="194"/>
    </row>
    <row r="248" spans="2:2" s="133" customFormat="1" x14ac:dyDescent="0.2">
      <c r="B248" s="194"/>
    </row>
    <row r="249" spans="2:2" s="133" customFormat="1" x14ac:dyDescent="0.2">
      <c r="B249" s="194"/>
    </row>
    <row r="250" spans="2:2" s="133" customFormat="1" x14ac:dyDescent="0.2">
      <c r="B250" s="194"/>
    </row>
    <row r="251" spans="2:2" s="133" customFormat="1" x14ac:dyDescent="0.2">
      <c r="B251" s="194"/>
    </row>
    <row r="252" spans="2:2" s="133" customFormat="1" x14ac:dyDescent="0.2">
      <c r="B252" s="194"/>
    </row>
    <row r="253" spans="2:2" s="133" customFormat="1" x14ac:dyDescent="0.2">
      <c r="B253" s="194"/>
    </row>
    <row r="254" spans="2:2" s="133" customFormat="1" x14ac:dyDescent="0.2">
      <c r="B254" s="194"/>
    </row>
    <row r="255" spans="2:2" s="133" customFormat="1" x14ac:dyDescent="0.2">
      <c r="B255" s="194"/>
    </row>
    <row r="256" spans="2:2" s="133" customFormat="1" x14ac:dyDescent="0.2">
      <c r="B256" s="194"/>
    </row>
    <row r="257" spans="2:2" s="133" customFormat="1" x14ac:dyDescent="0.2">
      <c r="B257" s="194"/>
    </row>
    <row r="258" spans="2:2" s="133" customFormat="1" x14ac:dyDescent="0.2">
      <c r="B258" s="194"/>
    </row>
    <row r="259" spans="2:2" s="133" customFormat="1" x14ac:dyDescent="0.2">
      <c r="B259" s="194"/>
    </row>
    <row r="260" spans="2:2" s="133" customFormat="1" x14ac:dyDescent="0.2">
      <c r="B260" s="194"/>
    </row>
    <row r="261" spans="2:2" s="133" customFormat="1" x14ac:dyDescent="0.2">
      <c r="B261" s="194"/>
    </row>
    <row r="262" spans="2:2" s="133" customFormat="1" x14ac:dyDescent="0.2">
      <c r="B262" s="194"/>
    </row>
    <row r="263" spans="2:2" s="133" customFormat="1" x14ac:dyDescent="0.2">
      <c r="B263" s="194"/>
    </row>
    <row r="264" spans="2:2" s="133" customFormat="1" x14ac:dyDescent="0.2">
      <c r="B264" s="194"/>
    </row>
    <row r="265" spans="2:2" s="133" customFormat="1" x14ac:dyDescent="0.2">
      <c r="B265" s="194"/>
    </row>
    <row r="266" spans="2:2" s="133" customFormat="1" x14ac:dyDescent="0.2">
      <c r="B266" s="194"/>
    </row>
    <row r="267" spans="2:2" s="133" customFormat="1" x14ac:dyDescent="0.2">
      <c r="B267" s="194"/>
    </row>
    <row r="268" spans="2:2" s="133" customFormat="1" x14ac:dyDescent="0.2">
      <c r="B268" s="194"/>
    </row>
    <row r="269" spans="2:2" s="133" customFormat="1" x14ac:dyDescent="0.2">
      <c r="B269" s="194"/>
    </row>
    <row r="270" spans="2:2" s="133" customFormat="1" x14ac:dyDescent="0.2">
      <c r="B270" s="194"/>
    </row>
    <row r="271" spans="2:2" s="133" customFormat="1" x14ac:dyDescent="0.2">
      <c r="B271" s="194"/>
    </row>
    <row r="272" spans="2:2" s="133" customFormat="1" x14ac:dyDescent="0.2">
      <c r="B272" s="194"/>
    </row>
    <row r="273" spans="2:2" s="133" customFormat="1" x14ac:dyDescent="0.2">
      <c r="B273" s="194"/>
    </row>
    <row r="274" spans="2:2" s="133" customFormat="1" x14ac:dyDescent="0.2">
      <c r="B274" s="194"/>
    </row>
    <row r="275" spans="2:2" s="133" customFormat="1" x14ac:dyDescent="0.2">
      <c r="B275" s="194"/>
    </row>
    <row r="276" spans="2:2" s="133" customFormat="1" x14ac:dyDescent="0.2">
      <c r="B276" s="194"/>
    </row>
    <row r="277" spans="2:2" s="133" customFormat="1" x14ac:dyDescent="0.2">
      <c r="B277" s="194"/>
    </row>
    <row r="278" spans="2:2" s="133" customFormat="1" x14ac:dyDescent="0.2">
      <c r="B278" s="194"/>
    </row>
    <row r="279" spans="2:2" s="133" customFormat="1" x14ac:dyDescent="0.2">
      <c r="B279" s="194"/>
    </row>
    <row r="280" spans="2:2" s="133" customFormat="1" x14ac:dyDescent="0.2">
      <c r="B280" s="194"/>
    </row>
    <row r="281" spans="2:2" s="133" customFormat="1" x14ac:dyDescent="0.2">
      <c r="B281" s="194"/>
    </row>
    <row r="282" spans="2:2" s="133" customFormat="1" x14ac:dyDescent="0.2">
      <c r="B282" s="194"/>
    </row>
    <row r="283" spans="2:2" s="133" customFormat="1" x14ac:dyDescent="0.2">
      <c r="B283" s="194"/>
    </row>
    <row r="284" spans="2:2" s="133" customFormat="1" x14ac:dyDescent="0.2">
      <c r="B284" s="194"/>
    </row>
    <row r="285" spans="2:2" s="133" customFormat="1" x14ac:dyDescent="0.2">
      <c r="B285" s="194"/>
    </row>
    <row r="286" spans="2:2" s="133" customFormat="1" x14ac:dyDescent="0.2">
      <c r="B286" s="194"/>
    </row>
    <row r="287" spans="2:2" s="133" customFormat="1" x14ac:dyDescent="0.2">
      <c r="B287" s="194"/>
    </row>
    <row r="288" spans="2:2" s="133" customFormat="1" x14ac:dyDescent="0.2">
      <c r="B288" s="194"/>
    </row>
    <row r="289" spans="2:2" s="133" customFormat="1" x14ac:dyDescent="0.2">
      <c r="B289" s="194"/>
    </row>
    <row r="290" spans="2:2" s="133" customFormat="1" x14ac:dyDescent="0.2">
      <c r="B290" s="194"/>
    </row>
    <row r="291" spans="2:2" s="133" customFormat="1" x14ac:dyDescent="0.2">
      <c r="B291" s="194"/>
    </row>
    <row r="292" spans="2:2" s="133" customFormat="1" x14ac:dyDescent="0.2">
      <c r="B292" s="194"/>
    </row>
    <row r="293" spans="2:2" s="133" customFormat="1" x14ac:dyDescent="0.2">
      <c r="B293" s="194"/>
    </row>
    <row r="294" spans="2:2" s="133" customFormat="1" x14ac:dyDescent="0.2">
      <c r="B294" s="194"/>
    </row>
    <row r="295" spans="2:2" s="133" customFormat="1" x14ac:dyDescent="0.2">
      <c r="B295" s="194"/>
    </row>
    <row r="296" spans="2:2" s="133" customFormat="1" x14ac:dyDescent="0.2">
      <c r="B296" s="194"/>
    </row>
    <row r="297" spans="2:2" s="133" customFormat="1" x14ac:dyDescent="0.2">
      <c r="B297" s="194"/>
    </row>
    <row r="298" spans="2:2" s="133" customFormat="1" x14ac:dyDescent="0.2">
      <c r="B298" s="194"/>
    </row>
    <row r="299" spans="2:2" s="133" customFormat="1" x14ac:dyDescent="0.2">
      <c r="B299" s="194"/>
    </row>
    <row r="300" spans="2:2" s="133" customFormat="1" x14ac:dyDescent="0.2">
      <c r="B300" s="194"/>
    </row>
  </sheetData>
  <sheetProtection algorithmName="SHA-512" hashValue="7Du4uGDFk2C3bJO/0HAkz5gyXY+VeO0jKdABKfG/1WcxQlxJqkrXVWmCQG12yHXg3Ue5NBUz6v+noORIlvS0xA==" saltValue="xBKH3ydYiDF62pl/ct1kdQ==" spinCount="100000" sheet="1" objects="1" scenarios="1"/>
  <mergeCells count="189">
    <mergeCell ref="D42:F42"/>
    <mergeCell ref="G42:AM43"/>
    <mergeCell ref="E36:W36"/>
    <mergeCell ref="E37:AA37"/>
    <mergeCell ref="AB37:AJ37"/>
    <mergeCell ref="AH39:AM39"/>
    <mergeCell ref="B39:AG39"/>
    <mergeCell ref="AH38:AM38"/>
    <mergeCell ref="D40:AM41"/>
    <mergeCell ref="BX38:CA38"/>
    <mergeCell ref="BP26:BW26"/>
    <mergeCell ref="BX36:CA36"/>
    <mergeCell ref="AV36:BN36"/>
    <mergeCell ref="BP36:BS36"/>
    <mergeCell ref="BS41:CA41"/>
    <mergeCell ref="BS42:CA43"/>
    <mergeCell ref="AR39:BF39"/>
    <mergeCell ref="AR40:BF40"/>
    <mergeCell ref="AR41:BF41"/>
    <mergeCell ref="AR42:BF42"/>
    <mergeCell ref="AR27:BA27"/>
    <mergeCell ref="BB27:BO27"/>
    <mergeCell ref="BP33:BS33"/>
    <mergeCell ref="BP34:BS34"/>
    <mergeCell ref="BP35:BS35"/>
    <mergeCell ref="BT33:BW33"/>
    <mergeCell ref="BT34:BW34"/>
    <mergeCell ref="BT35:BW35"/>
    <mergeCell ref="BX33:CA33"/>
    <mergeCell ref="BX34:CA34"/>
    <mergeCell ref="BX35:CA35"/>
    <mergeCell ref="BK42:BR43"/>
    <mergeCell ref="BX30:CA31"/>
    <mergeCell ref="BT30:BW31"/>
    <mergeCell ref="BT32:BW32"/>
    <mergeCell ref="BX32:CA32"/>
    <mergeCell ref="AR17:AY18"/>
    <mergeCell ref="AR19:AY20"/>
    <mergeCell ref="AT32:BF32"/>
    <mergeCell ref="AT30:BF31"/>
    <mergeCell ref="BP27:BS27"/>
    <mergeCell ref="BP30:BS31"/>
    <mergeCell ref="BP32:BS32"/>
    <mergeCell ref="BF19:BG20"/>
    <mergeCell ref="BH19:BI20"/>
    <mergeCell ref="BL19:BO20"/>
    <mergeCell ref="BP19:BS20"/>
    <mergeCell ref="AZ17:BC18"/>
    <mergeCell ref="BD17:BE18"/>
    <mergeCell ref="BF17:BG18"/>
    <mergeCell ref="BH17:BI18"/>
    <mergeCell ref="BL17:BO18"/>
    <mergeCell ref="AQ1:CB2"/>
    <mergeCell ref="CR27:CS27"/>
    <mergeCell ref="CO17:CO19"/>
    <mergeCell ref="AW8:BG9"/>
    <mergeCell ref="AR8:AV9"/>
    <mergeCell ref="BL8:BQ9"/>
    <mergeCell ref="BL10:BQ11"/>
    <mergeCell ref="AR23:AY24"/>
    <mergeCell ref="AR21:AY21"/>
    <mergeCell ref="BF15:BG15"/>
    <mergeCell ref="BH15:BI15"/>
    <mergeCell ref="AZ16:BC16"/>
    <mergeCell ref="BD16:BE16"/>
    <mergeCell ref="BF16:BG16"/>
    <mergeCell ref="BH16:BI16"/>
    <mergeCell ref="BP17:BS18"/>
    <mergeCell ref="AZ19:BC20"/>
    <mergeCell ref="BD19:BE20"/>
    <mergeCell ref="BL12:BQ12"/>
    <mergeCell ref="BL7:BQ7"/>
    <mergeCell ref="CE4:CF4"/>
    <mergeCell ref="BL3:BQ3"/>
    <mergeCell ref="BR3:CA3"/>
    <mergeCell ref="AR3:AT4"/>
    <mergeCell ref="CW28:CZ28"/>
    <mergeCell ref="N21:S21"/>
    <mergeCell ref="AZ21:BC21"/>
    <mergeCell ref="BD21:BE21"/>
    <mergeCell ref="BF21:BG21"/>
    <mergeCell ref="BH21:BI21"/>
    <mergeCell ref="BL21:BO21"/>
    <mergeCell ref="BP21:BS21"/>
    <mergeCell ref="AZ23:BC24"/>
    <mergeCell ref="BD23:BE24"/>
    <mergeCell ref="BF23:BG24"/>
    <mergeCell ref="BH23:BI24"/>
    <mergeCell ref="BP23:BS24"/>
    <mergeCell ref="D28:P29"/>
    <mergeCell ref="Q28:S29"/>
    <mergeCell ref="T28:T29"/>
    <mergeCell ref="AR28:BO29"/>
    <mergeCell ref="BW16:CA21"/>
    <mergeCell ref="BX27:CA27"/>
    <mergeCell ref="BT27:BW27"/>
    <mergeCell ref="AR15:AY16"/>
    <mergeCell ref="CW17:CZ17"/>
    <mergeCell ref="D18:M19"/>
    <mergeCell ref="G7:T7"/>
    <mergeCell ref="V10:AF11"/>
    <mergeCell ref="AL10:AN11"/>
    <mergeCell ref="AL8:AN9"/>
    <mergeCell ref="V8:AH9"/>
    <mergeCell ref="B15:T15"/>
    <mergeCell ref="D16:L16"/>
    <mergeCell ref="T18:T19"/>
    <mergeCell ref="AL7:AN7"/>
    <mergeCell ref="V7:AA7"/>
    <mergeCell ref="G10:T11"/>
    <mergeCell ref="V16:AN17"/>
    <mergeCell ref="DA17:DM17"/>
    <mergeCell ref="DN17:DY17"/>
    <mergeCell ref="CW25:CZ25"/>
    <mergeCell ref="B8:C9"/>
    <mergeCell ref="B10:C11"/>
    <mergeCell ref="BL16:BO16"/>
    <mergeCell ref="BP16:BS16"/>
    <mergeCell ref="E21:M21"/>
    <mergeCell ref="AZ15:BC15"/>
    <mergeCell ref="BD15:BE15"/>
    <mergeCell ref="BL14:BO15"/>
    <mergeCell ref="BP14:BS15"/>
    <mergeCell ref="G13:M13"/>
    <mergeCell ref="V23:AN23"/>
    <mergeCell ref="V21:AB21"/>
    <mergeCell ref="AK19:AM20"/>
    <mergeCell ref="AE19:AG20"/>
    <mergeCell ref="Y19:AA20"/>
    <mergeCell ref="V18:AN18"/>
    <mergeCell ref="AF32:AI32"/>
    <mergeCell ref="B2:H3"/>
    <mergeCell ref="X32:Y32"/>
    <mergeCell ref="AD32:AE32"/>
    <mergeCell ref="Z32:AC32"/>
    <mergeCell ref="B12:F12"/>
    <mergeCell ref="G12:T12"/>
    <mergeCell ref="D8:F9"/>
    <mergeCell ref="G8:H9"/>
    <mergeCell ref="I8:T9"/>
    <mergeCell ref="D30:K31"/>
    <mergeCell ref="L30:T31"/>
    <mergeCell ref="Q32:S32"/>
    <mergeCell ref="B24:T24"/>
    <mergeCell ref="P27:S27"/>
    <mergeCell ref="I2:T3"/>
    <mergeCell ref="V13:AM13"/>
    <mergeCell ref="AH5:AN5"/>
    <mergeCell ref="X24:AD24"/>
    <mergeCell ref="X25:AF25"/>
    <mergeCell ref="N18:S19"/>
    <mergeCell ref="B6:F6"/>
    <mergeCell ref="G6:T6"/>
    <mergeCell ref="B7:F7"/>
    <mergeCell ref="D33:O33"/>
    <mergeCell ref="P33:S33"/>
    <mergeCell ref="Y34:AM34"/>
    <mergeCell ref="V34:X34"/>
    <mergeCell ref="AE21:AH21"/>
    <mergeCell ref="AK21:AN21"/>
    <mergeCell ref="V15:AN15"/>
    <mergeCell ref="CE5:CF7"/>
    <mergeCell ref="V12:AF12"/>
    <mergeCell ref="AG12:AN12"/>
    <mergeCell ref="AC7:AG7"/>
    <mergeCell ref="AI7:AK7"/>
    <mergeCell ref="V6:AA6"/>
    <mergeCell ref="AC6:AG6"/>
    <mergeCell ref="AI6:AK6"/>
    <mergeCell ref="AL6:AN6"/>
    <mergeCell ref="BR12:CA12"/>
    <mergeCell ref="BR7:CA7"/>
    <mergeCell ref="BR6:CA6"/>
    <mergeCell ref="BR5:CA5"/>
    <mergeCell ref="BR10:CA11"/>
    <mergeCell ref="BR8:CA9"/>
    <mergeCell ref="AL32:AN32"/>
    <mergeCell ref="AJ32:AK32"/>
    <mergeCell ref="BR4:CA4"/>
    <mergeCell ref="AR5:AV5"/>
    <mergeCell ref="AR6:AV6"/>
    <mergeCell ref="AR7:AV7"/>
    <mergeCell ref="AW3:BG4"/>
    <mergeCell ref="AW5:BG5"/>
    <mergeCell ref="AW6:BG6"/>
    <mergeCell ref="AW7:BG7"/>
    <mergeCell ref="BL6:BQ6"/>
    <mergeCell ref="BL5:BQ5"/>
    <mergeCell ref="BL4:BQ4"/>
  </mergeCells>
  <conditionalFormatting sqref="G13:M13">
    <cfRule type="notContainsBlanks" dxfId="6" priority="1">
      <formula>LEN(TRIM(G13))&gt;0</formula>
    </cfRule>
  </conditionalFormatting>
  <conditionalFormatting sqref="V13:AM13">
    <cfRule type="notContainsBlanks" dxfId="5" priority="3">
      <formula>LEN(TRIM(V13))&gt;0</formula>
    </cfRule>
  </conditionalFormatting>
  <conditionalFormatting sqref="V34:AM34">
    <cfRule type="notContainsBlanks" dxfId="4" priority="4">
      <formula>LEN(TRIM(V34))&gt;0</formula>
    </cfRule>
  </conditionalFormatting>
  <conditionalFormatting sqref="BG30:BL31">
    <cfRule type="expression" dxfId="3" priority="6">
      <formula>IF($DD$15=TRUE,TRUE,FALSE)</formula>
    </cfRule>
  </conditionalFormatting>
  <conditionalFormatting sqref="BT27:BW27">
    <cfRule type="expression" dxfId="2" priority="13">
      <formula>IF($BP27="",FALSE,TRUE)</formula>
    </cfRule>
  </conditionalFormatting>
  <conditionalFormatting sqref="BT30:BW35">
    <cfRule type="expression" dxfId="1" priority="7">
      <formula>IF($BP30="",FALSE,TRUE)</formula>
    </cfRule>
  </conditionalFormatting>
  <conditionalFormatting sqref="BW16:CA21">
    <cfRule type="notContainsBlanks" dxfId="0" priority="2">
      <formula>LEN(TRIM(BW16))&gt;0</formula>
    </cfRule>
  </conditionalFormatting>
  <dataValidations count="5">
    <dataValidation type="decimal" allowBlank="1" showInputMessage="1" showErrorMessage="1" sqref="N18:S19 N21:S21 P27:S27 Q28:S29 Q32:S32 P33:S33 BP30:BS35 BP27:BS27">
      <formula1>0</formula1>
      <formula2>9999</formula2>
    </dataValidation>
    <dataValidation type="date" operator="greaterThan" allowBlank="1" showInputMessage="1" showErrorMessage="1" sqref="AC6:AG7">
      <formula1>44562</formula1>
    </dataValidation>
    <dataValidation type="time" allowBlank="1" showInputMessage="1" showErrorMessage="1" sqref="AI6:AK7">
      <formula1>0</formula1>
      <formula2>0.999305555555556</formula2>
    </dataValidation>
    <dataValidation type="whole" operator="greaterThanOrEqual" allowBlank="1" showInputMessage="1" showErrorMessage="1" sqref="X32:Y32 AD32:AE32 AJ32:AK32">
      <formula1>0</formula1>
    </dataValidation>
    <dataValidation type="decimal" allowBlank="1" showInputMessage="1" showErrorMessage="1" sqref="BP36:BS36">
      <formula1>-9999</formula1>
      <formula2>9999</formula2>
    </dataValidation>
  </dataValidations>
  <pageMargins left="0.15748031496062992" right="0.15748031496062992" top="0.39370078740157483" bottom="0.39370078740157483" header="0.31496062992125984" footer="0.31496062992125984"/>
  <pageSetup paperSize="9" orientation="portrait" horizont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8195" r:id="rId4" name="Group Box 3">
              <controlPr defaultSize="0" autoFill="0" autoPict="0">
                <anchor moveWithCells="1">
                  <from>
                    <xdr:col>1</xdr:col>
                    <xdr:colOff>0</xdr:colOff>
                    <xdr:row>14</xdr:row>
                    <xdr:rowOff>9525</xdr:rowOff>
                  </from>
                  <to>
                    <xdr:col>20</xdr:col>
                    <xdr:colOff>0</xdr:colOff>
                    <xdr:row>21</xdr:row>
                    <xdr:rowOff>9525</xdr:rowOff>
                  </to>
                </anchor>
              </controlPr>
            </control>
          </mc:Choice>
        </mc:AlternateContent>
        <mc:AlternateContent xmlns:mc="http://schemas.openxmlformats.org/markup-compatibility/2006">
          <mc:Choice Requires="x14">
            <control shapeId="8197" r:id="rId5" name="Option Button 5">
              <controlPr defaultSize="0" autoFill="0" autoLine="0" autoPict="0">
                <anchor moveWithCells="1">
                  <from>
                    <xdr:col>1</xdr:col>
                    <xdr:colOff>142875</xdr:colOff>
                    <xdr:row>15</xdr:row>
                    <xdr:rowOff>47625</xdr:rowOff>
                  </from>
                  <to>
                    <xdr:col>10</xdr:col>
                    <xdr:colOff>123825</xdr:colOff>
                    <xdr:row>16</xdr:row>
                    <xdr:rowOff>9525</xdr:rowOff>
                  </to>
                </anchor>
              </controlPr>
            </control>
          </mc:Choice>
        </mc:AlternateContent>
        <mc:AlternateContent xmlns:mc="http://schemas.openxmlformats.org/markup-compatibility/2006">
          <mc:Choice Requires="x14">
            <control shapeId="8198" r:id="rId6" name="Option Button 6">
              <controlPr defaultSize="0" autoFill="0" autoLine="0" autoPict="0">
                <anchor moveWithCells="1">
                  <from>
                    <xdr:col>1</xdr:col>
                    <xdr:colOff>0</xdr:colOff>
                    <xdr:row>23</xdr:row>
                    <xdr:rowOff>247650</xdr:rowOff>
                  </from>
                  <to>
                    <xdr:col>19</xdr:col>
                    <xdr:colOff>142875</xdr:colOff>
                    <xdr:row>24</xdr:row>
                    <xdr:rowOff>228600</xdr:rowOff>
                  </to>
                </anchor>
              </controlPr>
            </control>
          </mc:Choice>
        </mc:AlternateContent>
        <mc:AlternateContent xmlns:mc="http://schemas.openxmlformats.org/markup-compatibility/2006">
          <mc:Choice Requires="x14">
            <control shapeId="8199" r:id="rId7" name="Option Button 7">
              <controlPr defaultSize="0" autoFill="0" autoLine="0" autoPict="0">
                <anchor moveWithCells="1">
                  <from>
                    <xdr:col>1</xdr:col>
                    <xdr:colOff>0</xdr:colOff>
                    <xdr:row>25</xdr:row>
                    <xdr:rowOff>0</xdr:rowOff>
                  </from>
                  <to>
                    <xdr:col>11</xdr:col>
                    <xdr:colOff>95250</xdr:colOff>
                    <xdr:row>25</xdr:row>
                    <xdr:rowOff>238125</xdr:rowOff>
                  </to>
                </anchor>
              </controlPr>
            </control>
          </mc:Choice>
        </mc:AlternateContent>
        <mc:AlternateContent xmlns:mc="http://schemas.openxmlformats.org/markup-compatibility/2006">
          <mc:Choice Requires="x14">
            <control shapeId="8200" r:id="rId8" name="Group Box 8">
              <controlPr defaultSize="0" autoFill="0" autoPict="0">
                <anchor moveWithCells="1">
                  <from>
                    <xdr:col>1</xdr:col>
                    <xdr:colOff>0</xdr:colOff>
                    <xdr:row>22</xdr:row>
                    <xdr:rowOff>123825</xdr:rowOff>
                  </from>
                  <to>
                    <xdr:col>20</xdr:col>
                    <xdr:colOff>28575</xdr:colOff>
                    <xdr:row>33</xdr:row>
                    <xdr:rowOff>19050</xdr:rowOff>
                  </to>
                </anchor>
              </controlPr>
            </control>
          </mc:Choice>
        </mc:AlternateContent>
        <mc:AlternateContent xmlns:mc="http://schemas.openxmlformats.org/markup-compatibility/2006">
          <mc:Choice Requires="x14">
            <control shapeId="8201" r:id="rId9" name="Check Box 9">
              <controlPr defaultSize="0" autoFill="0" autoLine="0" autoPict="0">
                <anchor moveWithCells="1">
                  <from>
                    <xdr:col>1</xdr:col>
                    <xdr:colOff>142875</xdr:colOff>
                    <xdr:row>25</xdr:row>
                    <xdr:rowOff>247650</xdr:rowOff>
                  </from>
                  <to>
                    <xdr:col>9</xdr:col>
                    <xdr:colOff>38100</xdr:colOff>
                    <xdr:row>26</xdr:row>
                    <xdr:rowOff>180975</xdr:rowOff>
                  </to>
                </anchor>
              </controlPr>
            </control>
          </mc:Choice>
        </mc:AlternateContent>
        <mc:AlternateContent xmlns:mc="http://schemas.openxmlformats.org/markup-compatibility/2006">
          <mc:Choice Requires="x14">
            <control shapeId="8202" r:id="rId10" name="Check Box 10">
              <controlPr defaultSize="0" autoFill="0" autoLine="0" autoPict="0">
                <anchor moveWithCells="1">
                  <from>
                    <xdr:col>1</xdr:col>
                    <xdr:colOff>142875</xdr:colOff>
                    <xdr:row>26</xdr:row>
                    <xdr:rowOff>219075</xdr:rowOff>
                  </from>
                  <to>
                    <xdr:col>9</xdr:col>
                    <xdr:colOff>38100</xdr:colOff>
                    <xdr:row>28</xdr:row>
                    <xdr:rowOff>19050</xdr:rowOff>
                  </to>
                </anchor>
              </controlPr>
            </control>
          </mc:Choice>
        </mc:AlternateContent>
        <mc:AlternateContent xmlns:mc="http://schemas.openxmlformats.org/markup-compatibility/2006">
          <mc:Choice Requires="x14">
            <control shapeId="8203" r:id="rId11" name="Check Box 11">
              <controlPr defaultSize="0" autoFill="0" autoLine="0" autoPict="0">
                <anchor moveWithCells="1">
                  <from>
                    <xdr:col>1</xdr:col>
                    <xdr:colOff>142875</xdr:colOff>
                    <xdr:row>31</xdr:row>
                    <xdr:rowOff>47625</xdr:rowOff>
                  </from>
                  <to>
                    <xdr:col>9</xdr:col>
                    <xdr:colOff>38100</xdr:colOff>
                    <xdr:row>31</xdr:row>
                    <xdr:rowOff>257175</xdr:rowOff>
                  </to>
                </anchor>
              </controlPr>
            </control>
          </mc:Choice>
        </mc:AlternateContent>
        <mc:AlternateContent xmlns:mc="http://schemas.openxmlformats.org/markup-compatibility/2006">
          <mc:Choice Requires="x14">
            <control shapeId="8204" r:id="rId12" name="Check Box 12">
              <controlPr defaultSize="0" autoFill="0" autoLine="0" autoPict="0">
                <anchor moveWithCells="1">
                  <from>
                    <xdr:col>1</xdr:col>
                    <xdr:colOff>142875</xdr:colOff>
                    <xdr:row>31</xdr:row>
                    <xdr:rowOff>238125</xdr:rowOff>
                  </from>
                  <to>
                    <xdr:col>9</xdr:col>
                    <xdr:colOff>38100</xdr:colOff>
                    <xdr:row>32</xdr:row>
                    <xdr:rowOff>171450</xdr:rowOff>
                  </to>
                </anchor>
              </controlPr>
            </control>
          </mc:Choice>
        </mc:AlternateContent>
        <mc:AlternateContent xmlns:mc="http://schemas.openxmlformats.org/markup-compatibility/2006">
          <mc:Choice Requires="x14">
            <control shapeId="8205" r:id="rId13" name="Option Button 13">
              <controlPr defaultSize="0" autoFill="0" autoLine="0" autoPict="0">
                <anchor moveWithCells="1">
                  <from>
                    <xdr:col>21</xdr:col>
                    <xdr:colOff>114300</xdr:colOff>
                    <xdr:row>23</xdr:row>
                    <xdr:rowOff>57150</xdr:rowOff>
                  </from>
                  <to>
                    <xdr:col>27</xdr:col>
                    <xdr:colOff>95250</xdr:colOff>
                    <xdr:row>23</xdr:row>
                    <xdr:rowOff>257175</xdr:rowOff>
                  </to>
                </anchor>
              </controlPr>
            </control>
          </mc:Choice>
        </mc:AlternateContent>
        <mc:AlternateContent xmlns:mc="http://schemas.openxmlformats.org/markup-compatibility/2006">
          <mc:Choice Requires="x14">
            <control shapeId="8206" r:id="rId14" name="Option Button 14">
              <controlPr defaultSize="0" autoFill="0" autoLine="0" autoPict="0">
                <anchor moveWithCells="1">
                  <from>
                    <xdr:col>21</xdr:col>
                    <xdr:colOff>114300</xdr:colOff>
                    <xdr:row>24</xdr:row>
                    <xdr:rowOff>38100</xdr:rowOff>
                  </from>
                  <to>
                    <xdr:col>27</xdr:col>
                    <xdr:colOff>95250</xdr:colOff>
                    <xdr:row>24</xdr:row>
                    <xdr:rowOff>247650</xdr:rowOff>
                  </to>
                </anchor>
              </controlPr>
            </control>
          </mc:Choice>
        </mc:AlternateContent>
        <mc:AlternateContent xmlns:mc="http://schemas.openxmlformats.org/markup-compatibility/2006">
          <mc:Choice Requires="x14">
            <control shapeId="8207" r:id="rId15" name="Option Button 15">
              <controlPr defaultSize="0" autoFill="0" autoLine="0" autoPict="0">
                <anchor moveWithCells="1">
                  <from>
                    <xdr:col>21</xdr:col>
                    <xdr:colOff>114300</xdr:colOff>
                    <xdr:row>25</xdr:row>
                    <xdr:rowOff>28575</xdr:rowOff>
                  </from>
                  <to>
                    <xdr:col>31</xdr:col>
                    <xdr:colOff>95250</xdr:colOff>
                    <xdr:row>25</xdr:row>
                    <xdr:rowOff>257175</xdr:rowOff>
                  </to>
                </anchor>
              </controlPr>
            </control>
          </mc:Choice>
        </mc:AlternateContent>
        <mc:AlternateContent xmlns:mc="http://schemas.openxmlformats.org/markup-compatibility/2006">
          <mc:Choice Requires="x14">
            <control shapeId="8209" r:id="rId16" name="Group Box 17">
              <controlPr defaultSize="0" autoFill="0" autoPict="0">
                <anchor moveWithCells="1">
                  <from>
                    <xdr:col>21</xdr:col>
                    <xdr:colOff>0</xdr:colOff>
                    <xdr:row>22</xdr:row>
                    <xdr:rowOff>9525</xdr:rowOff>
                  </from>
                  <to>
                    <xdr:col>40</xdr:col>
                    <xdr:colOff>0</xdr:colOff>
                    <xdr:row>33</xdr:row>
                    <xdr:rowOff>38100</xdr:rowOff>
                  </to>
                </anchor>
              </controlPr>
            </control>
          </mc:Choice>
        </mc:AlternateContent>
        <mc:AlternateContent xmlns:mc="http://schemas.openxmlformats.org/markup-compatibility/2006">
          <mc:Choice Requires="x14">
            <control shapeId="8211" r:id="rId17" name="Check Box 19">
              <controlPr defaultSize="0" autoFill="0" autoLine="0" autoPict="0">
                <anchor moveWithCells="1">
                  <from>
                    <xdr:col>34</xdr:col>
                    <xdr:colOff>123825</xdr:colOff>
                    <xdr:row>18</xdr:row>
                    <xdr:rowOff>47625</xdr:rowOff>
                  </from>
                  <to>
                    <xdr:col>35</xdr:col>
                    <xdr:colOff>142875</xdr:colOff>
                    <xdr:row>19</xdr:row>
                    <xdr:rowOff>9525</xdr:rowOff>
                  </to>
                </anchor>
              </controlPr>
            </control>
          </mc:Choice>
        </mc:AlternateContent>
        <mc:AlternateContent xmlns:mc="http://schemas.openxmlformats.org/markup-compatibility/2006">
          <mc:Choice Requires="x14">
            <control shapeId="8212" r:id="rId18" name="Check Box 20">
              <controlPr defaultSize="0" autoFill="0" autoLine="0" autoPict="0">
                <anchor moveWithCells="1">
                  <from>
                    <xdr:col>28</xdr:col>
                    <xdr:colOff>85725</xdr:colOff>
                    <xdr:row>18</xdr:row>
                    <xdr:rowOff>47625</xdr:rowOff>
                  </from>
                  <to>
                    <xdr:col>29</xdr:col>
                    <xdr:colOff>104775</xdr:colOff>
                    <xdr:row>19</xdr:row>
                    <xdr:rowOff>9525</xdr:rowOff>
                  </to>
                </anchor>
              </controlPr>
            </control>
          </mc:Choice>
        </mc:AlternateContent>
        <mc:AlternateContent xmlns:mc="http://schemas.openxmlformats.org/markup-compatibility/2006">
          <mc:Choice Requires="x14">
            <control shapeId="8213" r:id="rId19" name="Check Box 21">
              <controlPr defaultSize="0" autoFill="0" autoLine="0" autoPict="0">
                <anchor moveWithCells="1">
                  <from>
                    <xdr:col>22</xdr:col>
                    <xdr:colOff>114300</xdr:colOff>
                    <xdr:row>18</xdr:row>
                    <xdr:rowOff>38100</xdr:rowOff>
                  </from>
                  <to>
                    <xdr:col>23</xdr:col>
                    <xdr:colOff>133350</xdr:colOff>
                    <xdr:row>19</xdr:row>
                    <xdr:rowOff>0</xdr:rowOff>
                  </to>
                </anchor>
              </controlPr>
            </control>
          </mc:Choice>
        </mc:AlternateContent>
        <mc:AlternateContent xmlns:mc="http://schemas.openxmlformats.org/markup-compatibility/2006">
          <mc:Choice Requires="x14">
            <control shapeId="8214" r:id="rId20" name="Check Box 22">
              <controlPr defaultSize="0" autoFill="0" autoLine="0" autoPict="0">
                <anchor moveWithCells="1">
                  <from>
                    <xdr:col>34</xdr:col>
                    <xdr:colOff>123825</xdr:colOff>
                    <xdr:row>20</xdr:row>
                    <xdr:rowOff>190500</xdr:rowOff>
                  </from>
                  <to>
                    <xdr:col>35</xdr:col>
                    <xdr:colOff>142875</xdr:colOff>
                    <xdr:row>21</xdr:row>
                    <xdr:rowOff>9525</xdr:rowOff>
                  </to>
                </anchor>
              </controlPr>
            </control>
          </mc:Choice>
        </mc:AlternateContent>
        <mc:AlternateContent xmlns:mc="http://schemas.openxmlformats.org/markup-compatibility/2006">
          <mc:Choice Requires="x14">
            <control shapeId="8215" r:id="rId21" name="Check Box 23">
              <controlPr defaultSize="0" autoFill="0" autoLine="0" autoPict="0">
                <anchor moveWithCells="1">
                  <from>
                    <xdr:col>28</xdr:col>
                    <xdr:colOff>85725</xdr:colOff>
                    <xdr:row>20</xdr:row>
                    <xdr:rowOff>190500</xdr:rowOff>
                  </from>
                  <to>
                    <xdr:col>29</xdr:col>
                    <xdr:colOff>104775</xdr:colOff>
                    <xdr:row>21</xdr:row>
                    <xdr:rowOff>9525</xdr:rowOff>
                  </to>
                </anchor>
              </controlPr>
            </control>
          </mc:Choice>
        </mc:AlternateContent>
        <mc:AlternateContent xmlns:mc="http://schemas.openxmlformats.org/markup-compatibility/2006">
          <mc:Choice Requires="x14">
            <control shapeId="8216" r:id="rId22" name="Check Box 24">
              <controlPr defaultSize="0" autoFill="0" autoLine="0" autoPict="0">
                <anchor moveWithCells="1">
                  <from>
                    <xdr:col>22</xdr:col>
                    <xdr:colOff>114300</xdr:colOff>
                    <xdr:row>20</xdr:row>
                    <xdr:rowOff>180975</xdr:rowOff>
                  </from>
                  <to>
                    <xdr:col>23</xdr:col>
                    <xdr:colOff>133350</xdr:colOff>
                    <xdr:row>21</xdr:row>
                    <xdr:rowOff>0</xdr:rowOff>
                  </to>
                </anchor>
              </controlPr>
            </control>
          </mc:Choice>
        </mc:AlternateContent>
        <mc:AlternateContent xmlns:mc="http://schemas.openxmlformats.org/markup-compatibility/2006">
          <mc:Choice Requires="x14">
            <control shapeId="8226" r:id="rId23" name="Option Button 34">
              <controlPr defaultSize="0" autoFill="0" autoLine="0" autoPict="0">
                <anchor moveWithCells="1">
                  <from>
                    <xdr:col>1</xdr:col>
                    <xdr:colOff>142875</xdr:colOff>
                    <xdr:row>16</xdr:row>
                    <xdr:rowOff>76200</xdr:rowOff>
                  </from>
                  <to>
                    <xdr:col>12</xdr:col>
                    <xdr:colOff>0</xdr:colOff>
                    <xdr:row>18</xdr:row>
                    <xdr:rowOff>57150</xdr:rowOff>
                  </to>
                </anchor>
              </controlPr>
            </control>
          </mc:Choice>
        </mc:AlternateContent>
        <mc:AlternateContent xmlns:mc="http://schemas.openxmlformats.org/markup-compatibility/2006">
          <mc:Choice Requires="x14">
            <control shapeId="8232" r:id="rId24" name="Option Button 40">
              <controlPr defaultSize="0" autoFill="0" autoLine="0" autoPict="0">
                <anchor moveWithCells="1">
                  <from>
                    <xdr:col>21</xdr:col>
                    <xdr:colOff>123825</xdr:colOff>
                    <xdr:row>26</xdr:row>
                    <xdr:rowOff>47625</xdr:rowOff>
                  </from>
                  <to>
                    <xdr:col>38</xdr:col>
                    <xdr:colOff>142875</xdr:colOff>
                    <xdr:row>26</xdr:row>
                    <xdr:rowOff>247650</xdr:rowOff>
                  </to>
                </anchor>
              </controlPr>
            </control>
          </mc:Choice>
        </mc:AlternateContent>
        <mc:AlternateContent xmlns:mc="http://schemas.openxmlformats.org/markup-compatibility/2006">
          <mc:Choice Requires="x14">
            <control shapeId="8233" r:id="rId25" name="Option Button 41">
              <controlPr defaultSize="0" autoFill="0" autoLine="0" autoPict="0">
                <anchor moveWithCells="1">
                  <from>
                    <xdr:col>21</xdr:col>
                    <xdr:colOff>152400</xdr:colOff>
                    <xdr:row>32</xdr:row>
                    <xdr:rowOff>47625</xdr:rowOff>
                  </from>
                  <to>
                    <xdr:col>39</xdr:col>
                    <xdr:colOff>9525</xdr:colOff>
                    <xdr:row>32</xdr:row>
                    <xdr:rowOff>257175</xdr:rowOff>
                  </to>
                </anchor>
              </controlPr>
            </control>
          </mc:Choice>
        </mc:AlternateContent>
        <mc:AlternateContent xmlns:mc="http://schemas.openxmlformats.org/markup-compatibility/2006">
          <mc:Choice Requires="x14">
            <control shapeId="8234" r:id="rId26" name="Group Box 42">
              <controlPr defaultSize="0" autoFill="0" autoPict="0" altText="">
                <anchor moveWithCells="1">
                  <from>
                    <xdr:col>21</xdr:col>
                    <xdr:colOff>0</xdr:colOff>
                    <xdr:row>4</xdr:row>
                    <xdr:rowOff>0</xdr:rowOff>
                  </from>
                  <to>
                    <xdr:col>40</xdr:col>
                    <xdr:colOff>0</xdr:colOff>
                    <xdr:row>5</xdr:row>
                    <xdr:rowOff>0</xdr:rowOff>
                  </to>
                </anchor>
              </controlPr>
            </control>
          </mc:Choice>
        </mc:AlternateContent>
        <mc:AlternateContent xmlns:mc="http://schemas.openxmlformats.org/markup-compatibility/2006">
          <mc:Choice Requires="x14">
            <control shapeId="8236" r:id="rId27" name="Option Button 44">
              <controlPr defaultSize="0" autoFill="0" autoLine="0" autoPict="0">
                <anchor moveWithCells="1">
                  <from>
                    <xdr:col>24</xdr:col>
                    <xdr:colOff>9525</xdr:colOff>
                    <xdr:row>4</xdr:row>
                    <xdr:rowOff>28575</xdr:rowOff>
                  </from>
                  <to>
                    <xdr:col>27</xdr:col>
                    <xdr:colOff>76200</xdr:colOff>
                    <xdr:row>4</xdr:row>
                    <xdr:rowOff>238125</xdr:rowOff>
                  </to>
                </anchor>
              </controlPr>
            </control>
          </mc:Choice>
        </mc:AlternateContent>
        <mc:AlternateContent xmlns:mc="http://schemas.openxmlformats.org/markup-compatibility/2006">
          <mc:Choice Requires="x14">
            <control shapeId="8240" r:id="rId28" name="Option Button 48">
              <controlPr defaultSize="0" autoFill="0" autoLine="0" autoPict="0">
                <anchor moveWithCells="1">
                  <from>
                    <xdr:col>27</xdr:col>
                    <xdr:colOff>38100</xdr:colOff>
                    <xdr:row>4</xdr:row>
                    <xdr:rowOff>38100</xdr:rowOff>
                  </from>
                  <to>
                    <xdr:col>31</xdr:col>
                    <xdr:colOff>28575</xdr:colOff>
                    <xdr:row>4</xdr:row>
                    <xdr:rowOff>228600</xdr:rowOff>
                  </to>
                </anchor>
              </controlPr>
            </control>
          </mc:Choice>
        </mc:AlternateContent>
        <mc:AlternateContent xmlns:mc="http://schemas.openxmlformats.org/markup-compatibility/2006">
          <mc:Choice Requires="x14">
            <control shapeId="8241" r:id="rId29" name="Check Box 49">
              <controlPr defaultSize="0" autoFill="0" autoLine="0" autoPict="0">
                <anchor moveWithCells="1">
                  <from>
                    <xdr:col>57</xdr:col>
                    <xdr:colOff>133350</xdr:colOff>
                    <xdr:row>29</xdr:row>
                    <xdr:rowOff>28575</xdr:rowOff>
                  </from>
                  <to>
                    <xdr:col>64</xdr:col>
                    <xdr:colOff>9525</xdr:colOff>
                    <xdr:row>30</xdr:row>
                    <xdr:rowOff>114300</xdr:rowOff>
                  </to>
                </anchor>
              </controlPr>
            </control>
          </mc:Choice>
        </mc:AlternateContent>
        <mc:AlternateContent xmlns:mc="http://schemas.openxmlformats.org/markup-compatibility/2006">
          <mc:Choice Requires="x14">
            <control shapeId="8242" r:id="rId30" name="Check Box 50">
              <controlPr defaultSize="0" autoFill="0" autoLine="0" autoPict="0">
                <anchor moveWithCells="1">
                  <from>
                    <xdr:col>2</xdr:col>
                    <xdr:colOff>142875</xdr:colOff>
                    <xdr:row>35</xdr:row>
                    <xdr:rowOff>76200</xdr:rowOff>
                  </from>
                  <to>
                    <xdr:col>4</xdr:col>
                    <xdr:colOff>0</xdr:colOff>
                    <xdr:row>35</xdr:row>
                    <xdr:rowOff>171450</xdr:rowOff>
                  </to>
                </anchor>
              </controlPr>
            </control>
          </mc:Choice>
        </mc:AlternateContent>
        <mc:AlternateContent xmlns:mc="http://schemas.openxmlformats.org/markup-compatibility/2006">
          <mc:Choice Requires="x14">
            <control shapeId="8243" r:id="rId31" name="Check Box 51">
              <controlPr defaultSize="0" autoFill="0" autoLine="0" autoPict="0">
                <anchor moveWithCells="1">
                  <from>
                    <xdr:col>2</xdr:col>
                    <xdr:colOff>142875</xdr:colOff>
                    <xdr:row>36</xdr:row>
                    <xdr:rowOff>76200</xdr:rowOff>
                  </from>
                  <to>
                    <xdr:col>4</xdr:col>
                    <xdr:colOff>0</xdr:colOff>
                    <xdr:row>36</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E38"/>
  <sheetViews>
    <sheetView showGridLines="0" zoomScaleNormal="100" workbookViewId="0">
      <selection activeCell="F22" sqref="F22"/>
    </sheetView>
  </sheetViews>
  <sheetFormatPr baseColWidth="10" defaultColWidth="12" defaultRowHeight="12.75" x14ac:dyDescent="0.2"/>
  <cols>
    <col min="1" max="1" width="1.1640625" style="101" customWidth="1"/>
    <col min="2" max="3" width="2.6640625" style="101" customWidth="1"/>
    <col min="4" max="9" width="12" style="101"/>
    <col min="10" max="10" width="12.5" style="101" customWidth="1"/>
    <col min="11" max="11" width="5.6640625" style="101" customWidth="1"/>
    <col min="12" max="12" width="7" style="101" customWidth="1"/>
    <col min="13" max="14" width="6.5" style="101" customWidth="1"/>
    <col min="15" max="15" width="10.5" style="101" customWidth="1"/>
    <col min="16" max="16" width="12" style="101"/>
    <col min="17" max="17" width="12.33203125" style="101" customWidth="1"/>
    <col min="18" max="18" width="2.6640625" style="101" customWidth="1"/>
    <col min="19" max="19" width="2.5" style="101" customWidth="1"/>
    <col min="20" max="20" width="12" style="101"/>
    <col min="21" max="21" width="6.1640625" style="101" customWidth="1"/>
    <col min="22" max="16384" width="12" style="101"/>
  </cols>
  <sheetData>
    <row r="1" spans="1:109" ht="4.5" customHeight="1" x14ac:dyDescent="0.2">
      <c r="A1" s="100"/>
      <c r="B1" s="100"/>
      <c r="C1" s="100"/>
      <c r="D1" s="100"/>
      <c r="E1" s="100"/>
      <c r="F1" s="100"/>
      <c r="G1" s="100"/>
      <c r="H1" s="100"/>
      <c r="I1" s="100"/>
      <c r="J1" s="100"/>
      <c r="K1" s="100"/>
      <c r="L1" s="100"/>
      <c r="M1" s="100"/>
      <c r="N1" s="100"/>
      <c r="O1" s="100"/>
      <c r="P1" s="100"/>
      <c r="Q1" s="100"/>
      <c r="R1" s="100"/>
      <c r="S1" s="100"/>
      <c r="V1" s="281"/>
      <c r="X1" s="281"/>
    </row>
    <row r="2" spans="1:109" ht="18.75" x14ac:dyDescent="0.3">
      <c r="A2" s="100"/>
      <c r="B2" s="100"/>
      <c r="C2" s="100"/>
      <c r="D2" s="100"/>
      <c r="E2" s="100"/>
      <c r="F2" s="100"/>
      <c r="G2" s="100"/>
      <c r="H2" s="100"/>
      <c r="I2" s="100"/>
      <c r="J2" s="100"/>
      <c r="K2" s="100"/>
      <c r="L2" s="256"/>
      <c r="M2" s="257"/>
      <c r="N2" s="257"/>
      <c r="O2" s="257"/>
      <c r="P2" s="257"/>
      <c r="Q2" s="259" t="s">
        <v>178</v>
      </c>
      <c r="R2" s="100"/>
      <c r="S2" s="100"/>
    </row>
    <row r="3" spans="1:109" ht="18.75" x14ac:dyDescent="0.3">
      <c r="A3" s="100"/>
      <c r="B3" s="100"/>
      <c r="C3" s="100"/>
      <c r="D3" s="100"/>
      <c r="E3" s="100"/>
      <c r="F3" s="100"/>
      <c r="G3" s="100"/>
      <c r="H3" s="100"/>
      <c r="I3" s="100"/>
      <c r="J3" s="100"/>
      <c r="K3" s="100"/>
      <c r="L3" s="257"/>
      <c r="M3" s="257"/>
      <c r="N3" s="257"/>
      <c r="O3" s="257"/>
      <c r="P3" s="257"/>
      <c r="Q3" s="255"/>
      <c r="R3" s="100"/>
      <c r="S3" s="100"/>
    </row>
    <row r="4" spans="1:109" x14ac:dyDescent="0.2">
      <c r="A4" s="100"/>
      <c r="B4" s="100"/>
      <c r="C4" s="100"/>
      <c r="D4" s="100"/>
      <c r="E4" s="100"/>
      <c r="F4" s="102"/>
      <c r="G4" s="100"/>
      <c r="H4" s="100"/>
      <c r="I4" s="100"/>
      <c r="J4" s="100"/>
      <c r="K4" s="100"/>
      <c r="L4" s="100"/>
      <c r="M4" s="100"/>
      <c r="N4" s="100"/>
      <c r="O4" s="100"/>
      <c r="P4" s="100"/>
      <c r="Q4" s="100"/>
      <c r="R4" s="100"/>
      <c r="S4" s="100"/>
    </row>
    <row r="5" spans="1:109" x14ac:dyDescent="0.2">
      <c r="A5" s="100"/>
      <c r="B5" s="100"/>
      <c r="C5" s="100"/>
      <c r="D5" s="100"/>
      <c r="E5" s="100"/>
      <c r="F5" s="100"/>
      <c r="G5" s="261"/>
      <c r="H5" s="262"/>
      <c r="I5" s="262"/>
      <c r="J5" s="262"/>
      <c r="K5" s="262"/>
      <c r="L5" s="262"/>
      <c r="M5" s="262"/>
      <c r="N5" s="262"/>
      <c r="O5" s="262"/>
      <c r="P5" s="262"/>
      <c r="Q5" s="262"/>
      <c r="R5" s="100"/>
      <c r="S5" s="100"/>
    </row>
    <row r="6" spans="1:109" x14ac:dyDescent="0.2">
      <c r="A6" s="100"/>
      <c r="B6" s="100"/>
      <c r="C6" s="100"/>
      <c r="D6" s="100"/>
      <c r="E6" s="100"/>
      <c r="F6" s="102"/>
      <c r="G6" s="549" t="s">
        <v>176</v>
      </c>
      <c r="H6" s="550"/>
      <c r="I6" s="550"/>
      <c r="J6" s="550"/>
      <c r="K6" s="550"/>
      <c r="L6" s="550"/>
      <c r="M6" s="550"/>
      <c r="N6" s="550"/>
      <c r="O6" s="550"/>
      <c r="P6" s="550"/>
      <c r="Q6" s="550"/>
      <c r="R6" s="100"/>
      <c r="S6" s="100"/>
    </row>
    <row r="7" spans="1:109" x14ac:dyDescent="0.2">
      <c r="A7" s="100"/>
      <c r="B7" s="100"/>
      <c r="C7" s="100"/>
      <c r="D7" s="100"/>
      <c r="E7" s="100"/>
      <c r="F7" s="102"/>
      <c r="G7" s="550"/>
      <c r="H7" s="550"/>
      <c r="I7" s="550"/>
      <c r="J7" s="550"/>
      <c r="K7" s="550"/>
      <c r="L7" s="550"/>
      <c r="M7" s="550"/>
      <c r="N7" s="550"/>
      <c r="O7" s="550"/>
      <c r="P7" s="550"/>
      <c r="Q7" s="550"/>
      <c r="R7" s="255"/>
      <c r="S7" s="100"/>
    </row>
    <row r="8" spans="1:109" x14ac:dyDescent="0.2">
      <c r="A8" s="100"/>
      <c r="B8" s="100"/>
      <c r="C8" s="100"/>
      <c r="D8" s="100"/>
      <c r="E8" s="100"/>
      <c r="F8" s="103"/>
      <c r="G8" s="550"/>
      <c r="H8" s="550"/>
      <c r="I8" s="550"/>
      <c r="J8" s="550"/>
      <c r="K8" s="550"/>
      <c r="L8" s="550"/>
      <c r="M8" s="550"/>
      <c r="N8" s="550"/>
      <c r="O8" s="550"/>
      <c r="P8" s="550"/>
      <c r="Q8" s="550"/>
      <c r="R8" s="100"/>
      <c r="S8" s="100"/>
      <c r="DB8" s="282"/>
      <c r="DC8" s="283"/>
      <c r="DD8" s="212"/>
      <c r="DE8" s="228"/>
    </row>
    <row r="9" spans="1:109" x14ac:dyDescent="0.2">
      <c r="A9" s="100"/>
      <c r="B9" s="100"/>
      <c r="C9" s="100"/>
      <c r="D9" s="100"/>
      <c r="E9" s="100"/>
      <c r="F9" s="100"/>
      <c r="G9" s="550"/>
      <c r="H9" s="550"/>
      <c r="I9" s="550"/>
      <c r="J9" s="550"/>
      <c r="K9" s="550"/>
      <c r="L9" s="550"/>
      <c r="M9" s="550"/>
      <c r="N9" s="550"/>
      <c r="O9" s="550"/>
      <c r="P9" s="550"/>
      <c r="Q9" s="550"/>
      <c r="R9" s="255"/>
      <c r="S9" s="100"/>
      <c r="DB9" s="212"/>
      <c r="DC9" s="212"/>
      <c r="DD9" s="212"/>
      <c r="DE9" s="228"/>
    </row>
    <row r="10" spans="1:109" x14ac:dyDescent="0.2">
      <c r="A10" s="100"/>
      <c r="B10" s="100"/>
      <c r="C10" s="100"/>
      <c r="D10" s="100"/>
      <c r="E10" s="100"/>
      <c r="F10" s="100"/>
      <c r="G10" s="555" t="s">
        <v>177</v>
      </c>
      <c r="H10" s="556"/>
      <c r="I10" s="556"/>
      <c r="J10" s="556"/>
      <c r="K10" s="556"/>
      <c r="L10" s="556"/>
      <c r="M10" s="556"/>
      <c r="N10" s="556"/>
      <c r="O10" s="556"/>
      <c r="P10" s="556"/>
      <c r="Q10" s="556"/>
      <c r="R10" s="258"/>
      <c r="S10" s="100"/>
      <c r="CX10" s="282"/>
      <c r="CY10" s="212"/>
      <c r="CZ10" s="228"/>
      <c r="DB10" s="212"/>
      <c r="DC10" s="212"/>
      <c r="DD10" s="212"/>
      <c r="DE10" s="228"/>
    </row>
    <row r="11" spans="1:109" x14ac:dyDescent="0.2">
      <c r="A11" s="100"/>
      <c r="B11" s="100"/>
      <c r="C11" s="100"/>
      <c r="D11" s="100"/>
      <c r="E11" s="260"/>
      <c r="F11" s="260"/>
      <c r="G11" s="556"/>
      <c r="H11" s="556"/>
      <c r="I11" s="556"/>
      <c r="J11" s="556"/>
      <c r="K11" s="556"/>
      <c r="L11" s="556"/>
      <c r="M11" s="556"/>
      <c r="N11" s="556"/>
      <c r="O11" s="556"/>
      <c r="P11" s="556"/>
      <c r="Q11" s="556"/>
      <c r="R11" s="100"/>
      <c r="S11" s="100"/>
      <c r="CX11" s="212"/>
      <c r="CY11" s="212"/>
      <c r="CZ11" s="228"/>
      <c r="DB11" s="212"/>
      <c r="DC11" s="212"/>
      <c r="DD11" s="212"/>
      <c r="DE11" s="228"/>
    </row>
    <row r="12" spans="1:109" ht="15.75" x14ac:dyDescent="0.25">
      <c r="A12" s="100"/>
      <c r="B12" s="264"/>
      <c r="C12" s="264"/>
      <c r="D12" s="264"/>
      <c r="E12" s="265"/>
      <c r="F12" s="265"/>
      <c r="G12" s="263"/>
      <c r="H12" s="263"/>
      <c r="I12" s="263"/>
      <c r="J12" s="263"/>
      <c r="K12" s="263"/>
      <c r="L12" s="263"/>
      <c r="M12" s="263"/>
      <c r="N12" s="263"/>
      <c r="O12" s="263"/>
      <c r="P12" s="263"/>
      <c r="Q12" s="263"/>
      <c r="R12" s="266"/>
      <c r="S12" s="100"/>
      <c r="CX12" s="212"/>
      <c r="CY12" s="212"/>
      <c r="CZ12" s="228"/>
      <c r="DB12" s="212"/>
      <c r="DC12" s="212"/>
      <c r="DD12" s="212"/>
      <c r="DE12" s="228"/>
    </row>
    <row r="13" spans="1:109" ht="15.75" x14ac:dyDescent="0.2">
      <c r="A13" s="100"/>
      <c r="B13" s="269"/>
      <c r="C13" s="270"/>
      <c r="D13" s="558"/>
      <c r="E13" s="559"/>
      <c r="F13" s="559"/>
      <c r="G13" s="559"/>
      <c r="H13" s="559"/>
      <c r="I13" s="559"/>
      <c r="J13" s="559"/>
      <c r="K13" s="559"/>
      <c r="L13" s="559"/>
      <c r="M13" s="559"/>
      <c r="N13" s="559"/>
      <c r="O13" s="559"/>
      <c r="P13" s="559"/>
      <c r="Q13" s="559"/>
      <c r="R13" s="271"/>
      <c r="S13" s="100"/>
      <c r="CX13" s="212"/>
      <c r="CY13" s="212"/>
      <c r="CZ13" s="228"/>
      <c r="DB13" s="212"/>
      <c r="DC13" s="283"/>
      <c r="DD13" s="212"/>
      <c r="DE13" s="228"/>
    </row>
    <row r="14" spans="1:109" ht="12.75" customHeight="1" x14ac:dyDescent="0.2">
      <c r="A14" s="100"/>
      <c r="B14" s="272"/>
      <c r="C14" s="264"/>
      <c r="D14" s="553" t="s">
        <v>186</v>
      </c>
      <c r="E14" s="554"/>
      <c r="F14" s="554"/>
      <c r="G14" s="554"/>
      <c r="H14" s="554"/>
      <c r="I14" s="554"/>
      <c r="J14" s="554"/>
      <c r="K14" s="554"/>
      <c r="L14" s="554"/>
      <c r="M14" s="554"/>
      <c r="N14" s="554"/>
      <c r="O14" s="554"/>
      <c r="P14" s="554"/>
      <c r="Q14" s="554"/>
      <c r="R14" s="273"/>
      <c r="S14" s="100"/>
      <c r="DB14" s="212"/>
      <c r="DC14" s="212"/>
      <c r="DD14" s="212"/>
      <c r="DE14" s="228"/>
    </row>
    <row r="15" spans="1:109" ht="15" x14ac:dyDescent="0.2">
      <c r="A15" s="100"/>
      <c r="B15" s="272"/>
      <c r="C15" s="264"/>
      <c r="D15" s="554"/>
      <c r="E15" s="554"/>
      <c r="F15" s="554"/>
      <c r="G15" s="554"/>
      <c r="H15" s="554"/>
      <c r="I15" s="554"/>
      <c r="J15" s="554"/>
      <c r="K15" s="554"/>
      <c r="L15" s="554"/>
      <c r="M15" s="554"/>
      <c r="N15" s="554"/>
      <c r="O15" s="554"/>
      <c r="P15" s="554"/>
      <c r="Q15" s="554"/>
      <c r="R15" s="273"/>
      <c r="S15" s="100"/>
      <c r="DB15" s="212"/>
      <c r="DC15" s="212"/>
      <c r="DD15" s="212"/>
      <c r="DE15" s="228"/>
    </row>
    <row r="16" spans="1:109" ht="15" x14ac:dyDescent="0.2">
      <c r="A16" s="100"/>
      <c r="B16" s="272"/>
      <c r="C16" s="264"/>
      <c r="D16" s="274"/>
      <c r="E16" s="274"/>
      <c r="F16" s="274"/>
      <c r="G16" s="274"/>
      <c r="H16" s="274"/>
      <c r="I16" s="274"/>
      <c r="J16" s="274"/>
      <c r="K16" s="274"/>
      <c r="L16" s="274"/>
      <c r="M16" s="274"/>
      <c r="N16" s="274"/>
      <c r="O16" s="274"/>
      <c r="P16" s="274"/>
      <c r="Q16" s="274"/>
      <c r="R16" s="275"/>
      <c r="S16" s="100"/>
      <c r="DB16" s="212"/>
      <c r="DC16" s="283"/>
      <c r="DD16" s="212"/>
      <c r="DE16" s="228"/>
    </row>
    <row r="17" spans="1:19" ht="15" x14ac:dyDescent="0.2">
      <c r="A17" s="100"/>
      <c r="B17" s="272"/>
      <c r="C17" s="264"/>
      <c r="D17" s="551" t="s">
        <v>179</v>
      </c>
      <c r="E17" s="552"/>
      <c r="F17" s="552"/>
      <c r="G17" s="552"/>
      <c r="H17" s="552"/>
      <c r="I17" s="552"/>
      <c r="J17" s="552"/>
      <c r="K17" s="552"/>
      <c r="L17" s="552"/>
      <c r="M17" s="552"/>
      <c r="N17" s="552"/>
      <c r="O17" s="552"/>
      <c r="P17" s="552"/>
      <c r="Q17" s="552"/>
      <c r="R17" s="273"/>
      <c r="S17" s="100"/>
    </row>
    <row r="18" spans="1:19" ht="15" x14ac:dyDescent="0.2">
      <c r="A18" s="100"/>
      <c r="B18" s="272"/>
      <c r="C18" s="264"/>
      <c r="D18" s="552"/>
      <c r="E18" s="552"/>
      <c r="F18" s="552"/>
      <c r="G18" s="552"/>
      <c r="H18" s="552"/>
      <c r="I18" s="552"/>
      <c r="J18" s="552"/>
      <c r="K18" s="552"/>
      <c r="L18" s="552"/>
      <c r="M18" s="552"/>
      <c r="N18" s="552"/>
      <c r="O18" s="552"/>
      <c r="P18" s="552"/>
      <c r="Q18" s="552"/>
      <c r="R18" s="273"/>
      <c r="S18" s="100"/>
    </row>
    <row r="19" spans="1:19" ht="15" x14ac:dyDescent="0.2">
      <c r="A19" s="100"/>
      <c r="B19" s="272"/>
      <c r="C19" s="264"/>
      <c r="D19" s="274"/>
      <c r="E19" s="274"/>
      <c r="F19" s="274"/>
      <c r="G19" s="274"/>
      <c r="H19" s="274"/>
      <c r="I19" s="274"/>
      <c r="J19" s="274"/>
      <c r="K19" s="274"/>
      <c r="L19" s="274"/>
      <c r="M19" s="274"/>
      <c r="N19" s="274"/>
      <c r="O19" s="274"/>
      <c r="P19" s="274"/>
      <c r="Q19" s="274"/>
      <c r="R19" s="273"/>
      <c r="S19" s="100"/>
    </row>
    <row r="20" spans="1:19" ht="15" x14ac:dyDescent="0.2">
      <c r="A20" s="100"/>
      <c r="B20" s="272"/>
      <c r="C20" s="264"/>
      <c r="D20" s="551" t="s">
        <v>180</v>
      </c>
      <c r="E20" s="552"/>
      <c r="F20" s="552"/>
      <c r="G20" s="552"/>
      <c r="H20" s="552"/>
      <c r="I20" s="552"/>
      <c r="J20" s="552"/>
      <c r="K20" s="552"/>
      <c r="L20" s="552"/>
      <c r="M20" s="552"/>
      <c r="N20" s="552"/>
      <c r="O20" s="552"/>
      <c r="P20" s="552"/>
      <c r="Q20" s="552"/>
      <c r="R20" s="275"/>
      <c r="S20" s="100"/>
    </row>
    <row r="21" spans="1:19" ht="15" x14ac:dyDescent="0.2">
      <c r="A21" s="100"/>
      <c r="B21" s="272"/>
      <c r="C21" s="264"/>
      <c r="D21" s="552"/>
      <c r="E21" s="552"/>
      <c r="F21" s="552"/>
      <c r="G21" s="552"/>
      <c r="H21" s="552"/>
      <c r="I21" s="552"/>
      <c r="J21" s="552"/>
      <c r="K21" s="552"/>
      <c r="L21" s="552"/>
      <c r="M21" s="552"/>
      <c r="N21" s="552"/>
      <c r="O21" s="552"/>
      <c r="P21" s="552"/>
      <c r="Q21" s="552"/>
      <c r="R21" s="275"/>
      <c r="S21" s="100"/>
    </row>
    <row r="22" spans="1:19" ht="15" x14ac:dyDescent="0.2">
      <c r="A22" s="100"/>
      <c r="B22" s="272"/>
      <c r="C22" s="264"/>
      <c r="D22" s="264"/>
      <c r="E22" s="264"/>
      <c r="F22" s="268"/>
      <c r="G22" s="264"/>
      <c r="H22" s="264"/>
      <c r="I22" s="264"/>
      <c r="J22" s="264"/>
      <c r="K22" s="264"/>
      <c r="L22" s="264"/>
      <c r="M22" s="264"/>
      <c r="N22" s="264"/>
      <c r="O22" s="264"/>
      <c r="P22" s="264"/>
      <c r="Q22" s="264"/>
      <c r="R22" s="275"/>
      <c r="S22" s="100"/>
    </row>
    <row r="23" spans="1:19" ht="15" x14ac:dyDescent="0.2">
      <c r="A23" s="100"/>
      <c r="B23" s="272"/>
      <c r="C23" s="264"/>
      <c r="D23" s="264" t="s">
        <v>181</v>
      </c>
      <c r="E23" s="276"/>
      <c r="F23" s="276"/>
      <c r="G23" s="276"/>
      <c r="H23" s="276"/>
      <c r="I23" s="276"/>
      <c r="J23" s="276"/>
      <c r="K23" s="276"/>
      <c r="L23" s="276"/>
      <c r="M23" s="276"/>
      <c r="N23" s="276"/>
      <c r="O23" s="276"/>
      <c r="P23" s="276"/>
      <c r="Q23" s="276"/>
      <c r="R23" s="273"/>
      <c r="S23" s="100"/>
    </row>
    <row r="24" spans="1:19" ht="15" x14ac:dyDescent="0.2">
      <c r="A24" s="100"/>
      <c r="B24" s="272"/>
      <c r="C24" s="264"/>
      <c r="D24" s="276"/>
      <c r="E24" s="276"/>
      <c r="F24" s="276"/>
      <c r="G24" s="276"/>
      <c r="H24" s="276"/>
      <c r="I24" s="276"/>
      <c r="J24" s="276"/>
      <c r="K24" s="276"/>
      <c r="L24" s="276"/>
      <c r="M24" s="276"/>
      <c r="N24" s="276"/>
      <c r="O24" s="276"/>
      <c r="P24" s="276"/>
      <c r="Q24" s="276"/>
      <c r="R24" s="273"/>
      <c r="S24" s="100"/>
    </row>
    <row r="25" spans="1:19" ht="15" x14ac:dyDescent="0.2">
      <c r="A25" s="100"/>
      <c r="B25" s="272"/>
      <c r="C25" s="264"/>
      <c r="D25" s="553" t="s">
        <v>182</v>
      </c>
      <c r="E25" s="554"/>
      <c r="F25" s="554"/>
      <c r="G25" s="554"/>
      <c r="H25" s="554"/>
      <c r="I25" s="554"/>
      <c r="J25" s="554"/>
      <c r="K25" s="554"/>
      <c r="L25" s="554"/>
      <c r="M25" s="554"/>
      <c r="N25" s="554"/>
      <c r="O25" s="554"/>
      <c r="P25" s="554"/>
      <c r="Q25" s="554"/>
      <c r="R25" s="273"/>
      <c r="S25" s="100"/>
    </row>
    <row r="26" spans="1:19" ht="15" x14ac:dyDescent="0.2">
      <c r="A26" s="100"/>
      <c r="B26" s="272"/>
      <c r="C26" s="264"/>
      <c r="D26" s="554"/>
      <c r="E26" s="554"/>
      <c r="F26" s="554"/>
      <c r="G26" s="554"/>
      <c r="H26" s="554"/>
      <c r="I26" s="554"/>
      <c r="J26" s="554"/>
      <c r="K26" s="554"/>
      <c r="L26" s="554"/>
      <c r="M26" s="554"/>
      <c r="N26" s="554"/>
      <c r="O26" s="554"/>
      <c r="P26" s="554"/>
      <c r="Q26" s="554"/>
      <c r="R26" s="273"/>
      <c r="S26" s="100"/>
    </row>
    <row r="27" spans="1:19" ht="15" x14ac:dyDescent="0.2">
      <c r="A27" s="100"/>
      <c r="B27" s="272"/>
      <c r="C27" s="264"/>
      <c r="D27" s="554"/>
      <c r="E27" s="554"/>
      <c r="F27" s="554"/>
      <c r="G27" s="554"/>
      <c r="H27" s="554"/>
      <c r="I27" s="554"/>
      <c r="J27" s="554"/>
      <c r="K27" s="554"/>
      <c r="L27" s="554"/>
      <c r="M27" s="554"/>
      <c r="N27" s="554"/>
      <c r="O27" s="554"/>
      <c r="P27" s="554"/>
      <c r="Q27" s="554"/>
      <c r="R27" s="273"/>
      <c r="S27" s="100"/>
    </row>
    <row r="28" spans="1:19" ht="15" x14ac:dyDescent="0.2">
      <c r="A28" s="100"/>
      <c r="B28" s="272"/>
      <c r="C28" s="264"/>
      <c r="D28" s="264"/>
      <c r="E28" s="264"/>
      <c r="F28" s="264"/>
      <c r="G28" s="264"/>
      <c r="H28" s="264"/>
      <c r="I28" s="264"/>
      <c r="J28" s="264"/>
      <c r="K28" s="264"/>
      <c r="L28" s="264"/>
      <c r="M28" s="267"/>
      <c r="N28" s="267"/>
      <c r="O28" s="267"/>
      <c r="P28" s="267"/>
      <c r="Q28" s="267"/>
      <c r="R28" s="273"/>
      <c r="S28" s="100"/>
    </row>
    <row r="29" spans="1:19" ht="15" x14ac:dyDescent="0.2">
      <c r="A29" s="100"/>
      <c r="B29" s="272"/>
      <c r="C29" s="264"/>
      <c r="D29" s="264" t="s">
        <v>183</v>
      </c>
      <c r="E29" s="276"/>
      <c r="F29" s="276"/>
      <c r="G29" s="276"/>
      <c r="H29" s="276"/>
      <c r="I29" s="276"/>
      <c r="J29" s="276"/>
      <c r="K29" s="276"/>
      <c r="L29" s="276"/>
      <c r="M29" s="276"/>
      <c r="N29" s="276"/>
      <c r="O29" s="276"/>
      <c r="P29" s="276"/>
      <c r="Q29" s="276"/>
      <c r="R29" s="273"/>
      <c r="S29" s="100"/>
    </row>
    <row r="30" spans="1:19" ht="15" x14ac:dyDescent="0.2">
      <c r="A30" s="100"/>
      <c r="B30" s="272"/>
      <c r="C30" s="264"/>
      <c r="D30" s="276"/>
      <c r="E30" s="276"/>
      <c r="F30" s="276"/>
      <c r="G30" s="276"/>
      <c r="H30" s="276"/>
      <c r="I30" s="276"/>
      <c r="J30" s="276"/>
      <c r="K30" s="276"/>
      <c r="L30" s="276"/>
      <c r="M30" s="276"/>
      <c r="N30" s="276"/>
      <c r="O30" s="276"/>
      <c r="P30" s="276"/>
      <c r="Q30" s="276"/>
      <c r="R30" s="273"/>
      <c r="S30" s="100"/>
    </row>
    <row r="31" spans="1:19" ht="15" x14ac:dyDescent="0.2">
      <c r="A31" s="100"/>
      <c r="B31" s="272"/>
      <c r="C31" s="264"/>
      <c r="D31" s="557" t="s">
        <v>184</v>
      </c>
      <c r="E31" s="554"/>
      <c r="F31" s="554"/>
      <c r="G31" s="554"/>
      <c r="H31" s="554"/>
      <c r="I31" s="554"/>
      <c r="J31" s="554"/>
      <c r="K31" s="554"/>
      <c r="L31" s="554"/>
      <c r="M31" s="554"/>
      <c r="N31" s="554"/>
      <c r="O31" s="554"/>
      <c r="P31" s="554"/>
      <c r="Q31" s="554"/>
      <c r="R31" s="273"/>
      <c r="S31" s="100"/>
    </row>
    <row r="32" spans="1:19" ht="15" x14ac:dyDescent="0.2">
      <c r="A32" s="100"/>
      <c r="B32" s="272"/>
      <c r="C32" s="264"/>
      <c r="D32" s="554"/>
      <c r="E32" s="554"/>
      <c r="F32" s="554"/>
      <c r="G32" s="554"/>
      <c r="H32" s="554"/>
      <c r="I32" s="554"/>
      <c r="J32" s="554"/>
      <c r="K32" s="554"/>
      <c r="L32" s="554"/>
      <c r="M32" s="554"/>
      <c r="N32" s="554"/>
      <c r="O32" s="554"/>
      <c r="P32" s="554"/>
      <c r="Q32" s="554"/>
      <c r="R32" s="273"/>
      <c r="S32" s="100"/>
    </row>
    <row r="33" spans="1:101" ht="15" x14ac:dyDescent="0.2">
      <c r="A33" s="100"/>
      <c r="B33" s="272"/>
      <c r="C33" s="264"/>
      <c r="D33" s="554"/>
      <c r="E33" s="554"/>
      <c r="F33" s="554"/>
      <c r="G33" s="554"/>
      <c r="H33" s="554"/>
      <c r="I33" s="554"/>
      <c r="J33" s="554"/>
      <c r="K33" s="554"/>
      <c r="L33" s="554"/>
      <c r="M33" s="554"/>
      <c r="N33" s="554"/>
      <c r="O33" s="554"/>
      <c r="P33" s="554"/>
      <c r="Q33" s="554"/>
      <c r="R33" s="273"/>
      <c r="S33" s="100"/>
    </row>
    <row r="34" spans="1:101" ht="15" x14ac:dyDescent="0.2">
      <c r="A34" s="100"/>
      <c r="B34" s="272"/>
      <c r="C34" s="264"/>
      <c r="D34" s="554"/>
      <c r="E34" s="554"/>
      <c r="F34" s="554"/>
      <c r="G34" s="554"/>
      <c r="H34" s="554"/>
      <c r="I34" s="554"/>
      <c r="J34" s="554"/>
      <c r="K34" s="554"/>
      <c r="L34" s="554"/>
      <c r="M34" s="554"/>
      <c r="N34" s="554"/>
      <c r="O34" s="554"/>
      <c r="P34" s="554"/>
      <c r="Q34" s="554"/>
      <c r="R34" s="273"/>
      <c r="S34" s="100"/>
      <c r="CU34" s="284"/>
      <c r="CV34" s="284"/>
      <c r="CW34" s="284"/>
    </row>
    <row r="35" spans="1:101" ht="15" x14ac:dyDescent="0.2">
      <c r="A35" s="100"/>
      <c r="B35" s="272"/>
      <c r="C35" s="264"/>
      <c r="D35" s="264"/>
      <c r="E35" s="264"/>
      <c r="F35" s="264"/>
      <c r="G35" s="264"/>
      <c r="H35" s="264"/>
      <c r="I35" s="264"/>
      <c r="J35" s="264"/>
      <c r="K35" s="264"/>
      <c r="L35" s="264"/>
      <c r="M35" s="264"/>
      <c r="N35" s="264"/>
      <c r="O35" s="267"/>
      <c r="P35" s="267"/>
      <c r="Q35" s="267"/>
      <c r="R35" s="273"/>
      <c r="S35" s="100"/>
      <c r="CT35" s="226"/>
      <c r="CU35" s="228"/>
      <c r="CV35" s="228"/>
      <c r="CW35" s="228"/>
    </row>
    <row r="36" spans="1:101" ht="15" x14ac:dyDescent="0.2">
      <c r="A36" s="100"/>
      <c r="B36" s="272"/>
      <c r="C36" s="264"/>
      <c r="D36" s="264" t="s">
        <v>185</v>
      </c>
      <c r="E36" s="264"/>
      <c r="F36" s="264"/>
      <c r="G36" s="264"/>
      <c r="H36" s="264"/>
      <c r="I36" s="264"/>
      <c r="J36" s="264"/>
      <c r="K36" s="264"/>
      <c r="L36" s="264"/>
      <c r="M36" s="264"/>
      <c r="N36" s="267"/>
      <c r="O36" s="267"/>
      <c r="P36" s="267"/>
      <c r="Q36" s="267"/>
      <c r="R36" s="273"/>
      <c r="S36" s="100"/>
      <c r="CU36" s="228"/>
      <c r="CV36" s="228"/>
      <c r="CW36" s="228"/>
    </row>
    <row r="37" spans="1:101" ht="15" x14ac:dyDescent="0.2">
      <c r="A37" s="100"/>
      <c r="B37" s="277"/>
      <c r="C37" s="278"/>
      <c r="D37" s="278"/>
      <c r="E37" s="278"/>
      <c r="F37" s="278"/>
      <c r="G37" s="278"/>
      <c r="H37" s="278"/>
      <c r="I37" s="278"/>
      <c r="J37" s="278"/>
      <c r="K37" s="278"/>
      <c r="L37" s="278"/>
      <c r="M37" s="278"/>
      <c r="N37" s="279"/>
      <c r="O37" s="279"/>
      <c r="P37" s="279"/>
      <c r="Q37" s="279"/>
      <c r="R37" s="280"/>
      <c r="S37" s="100"/>
      <c r="CU37" s="228"/>
      <c r="CV37" s="228"/>
      <c r="CW37" s="228"/>
    </row>
    <row r="38" spans="1:101" x14ac:dyDescent="0.2">
      <c r="A38" s="100"/>
      <c r="B38" s="100"/>
      <c r="C38" s="100"/>
      <c r="D38" s="100"/>
      <c r="E38" s="100"/>
      <c r="F38" s="100"/>
      <c r="G38" s="100"/>
      <c r="H38" s="100"/>
      <c r="I38" s="100"/>
      <c r="J38" s="100"/>
      <c r="K38" s="100"/>
      <c r="L38" s="100"/>
      <c r="M38" s="100"/>
      <c r="N38" s="100"/>
      <c r="O38" s="100"/>
      <c r="P38" s="100"/>
      <c r="Q38" s="100"/>
      <c r="R38" s="100"/>
      <c r="S38" s="100"/>
      <c r="CT38" s="226"/>
      <c r="CU38" s="228"/>
      <c r="CV38" s="228"/>
      <c r="CW38" s="228"/>
    </row>
  </sheetData>
  <sheetProtection password="84A3" sheet="1" objects="1" scenarios="1" selectLockedCells="1"/>
  <mergeCells count="8">
    <mergeCell ref="D31:Q34"/>
    <mergeCell ref="D25:Q27"/>
    <mergeCell ref="D13:Q13"/>
    <mergeCell ref="G6:Q9"/>
    <mergeCell ref="D20:Q21"/>
    <mergeCell ref="D17:Q18"/>
    <mergeCell ref="D14:Q15"/>
    <mergeCell ref="G10:Q11"/>
  </mergeCells>
  <pageMargins left="0.39370078740157483" right="0.31496062992125984" top="0.39370078740157483" bottom="0.39370078740157483" header="0.31496062992125984" footer="0.31496062992125984"/>
  <pageSetup paperSize="9" orientation="landscape" horizontalDpi="4294967293"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FFFF00"/>
  </sheetPr>
  <dimension ref="A1:DD59"/>
  <sheetViews>
    <sheetView showGridLines="0" showRowColHeaders="0" topLeftCell="A16" zoomScaleNormal="100" workbookViewId="0">
      <selection activeCell="L29" sqref="L29:T31"/>
    </sheetView>
  </sheetViews>
  <sheetFormatPr baseColWidth="10" defaultColWidth="12" defaultRowHeight="12.75" x14ac:dyDescent="0.2"/>
  <cols>
    <col min="1" max="2" width="2.6640625" style="101" customWidth="1"/>
    <col min="3" max="8" width="12" style="101"/>
    <col min="9" max="9" width="12.5" style="101" customWidth="1"/>
    <col min="10" max="10" width="5.6640625" style="101" customWidth="1"/>
    <col min="11" max="11" width="7" style="101" customWidth="1"/>
    <col min="12" max="13" width="6.5" style="101" customWidth="1"/>
    <col min="14" max="14" width="10.5" style="101" customWidth="1"/>
    <col min="15" max="19" width="12" style="101"/>
    <col min="20" max="20" width="6.1640625" style="101" customWidth="1"/>
    <col min="21" max="16384" width="12" style="101"/>
  </cols>
  <sheetData>
    <row r="1" spans="1:108" x14ac:dyDescent="0.2">
      <c r="A1" s="100"/>
      <c r="B1" s="100"/>
      <c r="C1" s="100"/>
      <c r="D1" s="100"/>
      <c r="E1" s="100"/>
      <c r="F1" s="100"/>
      <c r="G1" s="100"/>
      <c r="H1" s="100"/>
      <c r="I1" s="100"/>
      <c r="J1" s="100"/>
      <c r="K1" s="564" t="s">
        <v>141</v>
      </c>
      <c r="L1" s="565"/>
      <c r="M1" s="565"/>
      <c r="N1" s="565"/>
      <c r="O1" s="565"/>
      <c r="P1" s="566"/>
      <c r="Q1" s="120"/>
      <c r="R1" s="120"/>
      <c r="S1" s="120"/>
      <c r="T1" s="120"/>
    </row>
    <row r="2" spans="1:108" x14ac:dyDescent="0.2">
      <c r="A2" s="100"/>
      <c r="B2" s="100"/>
      <c r="C2" s="100"/>
      <c r="D2" s="100"/>
      <c r="E2" s="100"/>
      <c r="F2" s="100"/>
      <c r="G2" s="100"/>
      <c r="H2" s="100"/>
      <c r="I2" s="100"/>
      <c r="J2" s="100"/>
      <c r="K2" s="565"/>
      <c r="L2" s="565"/>
      <c r="M2" s="565"/>
      <c r="N2" s="565"/>
      <c r="O2" s="565"/>
      <c r="P2" s="566"/>
      <c r="Q2" s="120"/>
      <c r="R2" s="120"/>
      <c r="S2" s="120"/>
      <c r="T2" s="120"/>
    </row>
    <row r="3" spans="1:108" x14ac:dyDescent="0.2">
      <c r="A3" s="100"/>
      <c r="B3" s="100"/>
      <c r="C3" s="100"/>
      <c r="D3" s="100"/>
      <c r="E3" s="100"/>
      <c r="F3" s="100"/>
      <c r="G3" s="100"/>
      <c r="H3" s="100"/>
      <c r="I3" s="100"/>
      <c r="J3" s="100"/>
      <c r="K3" s="120"/>
      <c r="L3" s="120"/>
      <c r="M3" s="120"/>
      <c r="N3" s="120"/>
      <c r="O3" s="120"/>
      <c r="P3" s="120"/>
      <c r="Q3" s="120"/>
      <c r="R3" s="120"/>
      <c r="S3" s="120"/>
      <c r="T3" s="120"/>
    </row>
    <row r="4" spans="1:108" x14ac:dyDescent="0.2">
      <c r="A4" s="100"/>
      <c r="B4" s="100"/>
      <c r="C4" s="100"/>
      <c r="D4" s="100"/>
      <c r="E4" s="100"/>
      <c r="F4" s="100"/>
      <c r="G4" s="100"/>
      <c r="H4" s="100"/>
      <c r="I4" s="100"/>
      <c r="J4" s="100"/>
      <c r="K4" s="112" t="s">
        <v>142</v>
      </c>
      <c r="L4" s="113"/>
      <c r="M4" s="113"/>
      <c r="N4" s="113"/>
      <c r="O4" s="113"/>
      <c r="P4" s="113"/>
      <c r="Q4" s="113"/>
      <c r="R4" s="113"/>
      <c r="S4" s="113"/>
      <c r="T4" s="114"/>
    </row>
    <row r="5" spans="1:108" x14ac:dyDescent="0.2">
      <c r="A5" s="100"/>
      <c r="B5" s="100"/>
      <c r="C5" s="100"/>
      <c r="D5" s="100"/>
      <c r="E5" s="102" t="s">
        <v>13</v>
      </c>
      <c r="F5" s="100"/>
      <c r="G5" s="100"/>
      <c r="H5" s="100"/>
      <c r="I5" s="100"/>
      <c r="J5" s="100"/>
      <c r="K5" s="115"/>
      <c r="L5" s="111"/>
      <c r="M5" s="111"/>
      <c r="N5" s="111"/>
      <c r="O5" s="111"/>
      <c r="P5" s="111"/>
      <c r="Q5" s="111"/>
      <c r="R5" s="111"/>
      <c r="S5" s="111"/>
      <c r="T5" s="116"/>
    </row>
    <row r="6" spans="1:108" ht="15.75" x14ac:dyDescent="0.2">
      <c r="A6" s="100"/>
      <c r="B6" s="100"/>
      <c r="C6" s="100"/>
      <c r="D6" s="100"/>
      <c r="E6" s="102" t="s">
        <v>14</v>
      </c>
      <c r="F6" s="100"/>
      <c r="G6" s="100"/>
      <c r="H6" s="100"/>
      <c r="I6" s="100"/>
      <c r="J6" s="100"/>
      <c r="K6" s="115"/>
      <c r="L6" s="567" t="s">
        <v>173</v>
      </c>
      <c r="M6" s="398"/>
      <c r="N6" s="398"/>
      <c r="O6" s="398"/>
      <c r="P6" s="398"/>
      <c r="Q6" s="398"/>
      <c r="R6" s="398"/>
      <c r="S6" s="398"/>
      <c r="T6" s="568"/>
    </row>
    <row r="7" spans="1:108" x14ac:dyDescent="0.2">
      <c r="A7" s="100"/>
      <c r="B7" s="100"/>
      <c r="C7" s="100"/>
      <c r="D7" s="100"/>
      <c r="E7" s="103" t="s">
        <v>175</v>
      </c>
      <c r="F7" s="100"/>
      <c r="G7" s="100"/>
      <c r="H7" s="100"/>
      <c r="I7" s="100"/>
      <c r="J7" s="100"/>
      <c r="K7" s="115"/>
      <c r="L7" s="111"/>
      <c r="M7" s="111"/>
      <c r="N7" s="111"/>
      <c r="O7" s="111"/>
      <c r="P7" s="111"/>
      <c r="Q7" s="111"/>
      <c r="R7" s="111"/>
      <c r="S7" s="111"/>
      <c r="T7" s="116"/>
      <c r="DA7" s="208" t="s">
        <v>119</v>
      </c>
      <c r="DB7" s="209" t="s">
        <v>120</v>
      </c>
      <c r="DC7" s="210" t="s">
        <v>121</v>
      </c>
      <c r="DD7" s="221" t="b">
        <v>0</v>
      </c>
    </row>
    <row r="8" spans="1:108" x14ac:dyDescent="0.2">
      <c r="A8" s="100"/>
      <c r="B8" s="100"/>
      <c r="C8" s="100"/>
      <c r="D8" s="100"/>
      <c r="E8" s="100"/>
      <c r="F8" s="100"/>
      <c r="G8" s="100"/>
      <c r="H8" s="100"/>
      <c r="I8" s="100"/>
      <c r="J8" s="100"/>
      <c r="K8" s="115"/>
      <c r="L8" s="560" t="s">
        <v>172</v>
      </c>
      <c r="M8" s="560"/>
      <c r="N8" s="561"/>
      <c r="O8" s="561"/>
      <c r="P8" s="561"/>
      <c r="Q8" s="561"/>
      <c r="R8" s="561"/>
      <c r="S8" s="561"/>
      <c r="T8" s="562"/>
      <c r="DA8" s="211"/>
      <c r="DB8" s="212"/>
      <c r="DC8" s="212" t="s">
        <v>122</v>
      </c>
      <c r="DD8" s="222" t="b">
        <v>0</v>
      </c>
    </row>
    <row r="9" spans="1:108" x14ac:dyDescent="0.2">
      <c r="A9" s="100"/>
      <c r="B9" s="100"/>
      <c r="C9" s="100"/>
      <c r="D9" s="100"/>
      <c r="E9" s="100"/>
      <c r="F9" s="100"/>
      <c r="G9" s="100"/>
      <c r="H9" s="100"/>
      <c r="I9" s="100"/>
      <c r="J9" s="100"/>
      <c r="K9" s="115"/>
      <c r="L9" s="561"/>
      <c r="M9" s="561"/>
      <c r="N9" s="561"/>
      <c r="O9" s="561"/>
      <c r="P9" s="561"/>
      <c r="Q9" s="561"/>
      <c r="R9" s="561"/>
      <c r="S9" s="561"/>
      <c r="T9" s="562"/>
      <c r="CW9" s="208" t="s">
        <v>110</v>
      </c>
      <c r="CX9" s="210" t="s">
        <v>111</v>
      </c>
      <c r="CY9" s="221">
        <v>1</v>
      </c>
      <c r="DA9" s="211"/>
      <c r="DB9" s="212"/>
      <c r="DC9" s="212" t="s">
        <v>123</v>
      </c>
      <c r="DD9" s="222" t="b">
        <v>0</v>
      </c>
    </row>
    <row r="10" spans="1:108" x14ac:dyDescent="0.2">
      <c r="A10" s="100"/>
      <c r="B10" s="100"/>
      <c r="C10" s="100"/>
      <c r="D10" s="100"/>
      <c r="E10" s="100"/>
      <c r="F10" s="100"/>
      <c r="G10" s="100"/>
      <c r="H10" s="100"/>
      <c r="I10" s="100"/>
      <c r="J10" s="100"/>
      <c r="K10" s="115"/>
      <c r="L10" s="111"/>
      <c r="M10" s="111"/>
      <c r="N10" s="111"/>
      <c r="O10" s="111"/>
      <c r="P10" s="111"/>
      <c r="Q10" s="111"/>
      <c r="R10" s="111"/>
      <c r="S10" s="111"/>
      <c r="T10" s="116"/>
      <c r="CW10" s="211"/>
      <c r="CX10" s="212" t="s">
        <v>112</v>
      </c>
      <c r="CY10" s="222">
        <v>1</v>
      </c>
      <c r="DA10" s="211"/>
      <c r="DB10" s="212"/>
      <c r="DC10" s="212" t="s">
        <v>124</v>
      </c>
      <c r="DD10" s="223" t="b">
        <v>0</v>
      </c>
    </row>
    <row r="11" spans="1:108" x14ac:dyDescent="0.2">
      <c r="A11" s="100"/>
      <c r="B11" s="100"/>
      <c r="C11" s="100"/>
      <c r="D11" s="100"/>
      <c r="E11" s="100"/>
      <c r="F11" s="100"/>
      <c r="G11" s="110">
        <v>0.7</v>
      </c>
      <c r="H11" s="100"/>
      <c r="I11" s="100"/>
      <c r="J11" s="100"/>
      <c r="K11" s="115"/>
      <c r="L11" s="567" t="s">
        <v>143</v>
      </c>
      <c r="M11" s="398"/>
      <c r="N11" s="398"/>
      <c r="O11" s="398"/>
      <c r="P11" s="398"/>
      <c r="Q11" s="398"/>
      <c r="R11" s="398"/>
      <c r="S11" s="398"/>
      <c r="T11" s="568"/>
      <c r="CW11" s="211"/>
      <c r="CX11" s="212" t="s">
        <v>1</v>
      </c>
      <c r="CY11" s="222">
        <v>1</v>
      </c>
      <c r="DA11" s="211"/>
      <c r="DB11" s="212"/>
      <c r="DC11" s="212"/>
      <c r="DD11" s="224"/>
    </row>
    <row r="12" spans="1:108" x14ac:dyDescent="0.2">
      <c r="A12" s="100"/>
      <c r="B12" s="100"/>
      <c r="C12" s="100"/>
      <c r="D12" s="100"/>
      <c r="E12" s="100"/>
      <c r="F12" s="100"/>
      <c r="G12" s="100"/>
      <c r="H12" s="100"/>
      <c r="I12" s="100"/>
      <c r="J12" s="100"/>
      <c r="K12" s="115"/>
      <c r="L12" s="111"/>
      <c r="M12" s="111"/>
      <c r="N12" s="111"/>
      <c r="O12" s="111"/>
      <c r="P12" s="111"/>
      <c r="Q12" s="111"/>
      <c r="R12" s="111"/>
      <c r="S12" s="111"/>
      <c r="T12" s="116"/>
      <c r="CW12" s="218"/>
      <c r="CX12" s="220" t="s">
        <v>113</v>
      </c>
      <c r="CY12" s="223">
        <v>1</v>
      </c>
      <c r="DA12" s="213"/>
      <c r="DB12" s="214" t="s">
        <v>125</v>
      </c>
      <c r="DC12" s="215" t="s">
        <v>127</v>
      </c>
      <c r="DD12" s="221" t="b">
        <v>0</v>
      </c>
    </row>
    <row r="13" spans="1:108" x14ac:dyDescent="0.2">
      <c r="A13" s="100"/>
      <c r="B13" s="100"/>
      <c r="C13" s="126" t="s">
        <v>15</v>
      </c>
      <c r="D13" s="100"/>
      <c r="E13" s="100" t="s">
        <v>21</v>
      </c>
      <c r="F13" s="100"/>
      <c r="G13" s="100" t="s">
        <v>19</v>
      </c>
      <c r="H13" s="100"/>
      <c r="I13" s="100"/>
      <c r="J13" s="100"/>
      <c r="K13" s="115"/>
      <c r="L13" s="560" t="s">
        <v>148</v>
      </c>
      <c r="M13" s="560"/>
      <c r="N13" s="561"/>
      <c r="O13" s="561"/>
      <c r="P13" s="561"/>
      <c r="Q13" s="561"/>
      <c r="R13" s="561"/>
      <c r="S13" s="561"/>
      <c r="T13" s="562"/>
      <c r="DA13" s="211"/>
      <c r="DB13" s="212"/>
      <c r="DC13" s="212" t="s">
        <v>126</v>
      </c>
      <c r="DD13" s="223" t="b">
        <v>0</v>
      </c>
    </row>
    <row r="14" spans="1:108" x14ac:dyDescent="0.2">
      <c r="A14" s="100"/>
      <c r="B14" s="100"/>
      <c r="C14" s="127"/>
      <c r="D14" s="100"/>
      <c r="E14" s="100" t="s">
        <v>22</v>
      </c>
      <c r="F14" s="100"/>
      <c r="G14" s="100" t="s">
        <v>20</v>
      </c>
      <c r="H14" s="100"/>
      <c r="I14" s="100"/>
      <c r="J14" s="100"/>
      <c r="K14" s="115"/>
      <c r="L14" s="561"/>
      <c r="M14" s="561"/>
      <c r="N14" s="561"/>
      <c r="O14" s="561"/>
      <c r="P14" s="561"/>
      <c r="Q14" s="561"/>
      <c r="R14" s="561"/>
      <c r="S14" s="561"/>
      <c r="T14" s="562"/>
      <c r="DA14" s="216"/>
      <c r="DB14" s="217"/>
      <c r="DC14" s="217"/>
      <c r="DD14" s="224"/>
    </row>
    <row r="15" spans="1:108" x14ac:dyDescent="0.2">
      <c r="A15" s="100"/>
      <c r="B15" s="100"/>
      <c r="C15" s="100" t="s">
        <v>16</v>
      </c>
      <c r="D15" s="100"/>
      <c r="E15" s="104">
        <v>6</v>
      </c>
      <c r="F15" s="100"/>
      <c r="G15" s="122">
        <f>E15*G$11</f>
        <v>4.1999999999999993</v>
      </c>
      <c r="H15" s="100"/>
      <c r="I15" s="100"/>
      <c r="J15" s="100"/>
      <c r="K15" s="115"/>
      <c r="L15" s="111"/>
      <c r="M15" s="111"/>
      <c r="N15" s="111"/>
      <c r="O15" s="111"/>
      <c r="P15" s="111"/>
      <c r="Q15" s="111"/>
      <c r="R15" s="111"/>
      <c r="S15" s="111"/>
      <c r="T15" s="116"/>
      <c r="DA15" s="218"/>
      <c r="DB15" s="219" t="s">
        <v>128</v>
      </c>
      <c r="DC15" s="220"/>
      <c r="DD15" s="225" t="b">
        <v>0</v>
      </c>
    </row>
    <row r="16" spans="1:108" x14ac:dyDescent="0.2">
      <c r="A16" s="100"/>
      <c r="B16" s="100"/>
      <c r="C16" s="100" t="s">
        <v>17</v>
      </c>
      <c r="D16" s="100"/>
      <c r="E16" s="105">
        <v>12</v>
      </c>
      <c r="F16" s="100"/>
      <c r="G16" s="123">
        <f>E16*G$11</f>
        <v>8.3999999999999986</v>
      </c>
      <c r="H16" s="100"/>
      <c r="I16" s="100"/>
      <c r="J16" s="100"/>
      <c r="K16" s="115"/>
      <c r="L16" s="560" t="s">
        <v>171</v>
      </c>
      <c r="M16" s="560"/>
      <c r="N16" s="563"/>
      <c r="O16" s="563"/>
      <c r="P16" s="563"/>
      <c r="Q16" s="563"/>
      <c r="R16" s="563"/>
      <c r="S16" s="563"/>
      <c r="T16" s="563"/>
    </row>
    <row r="17" spans="1:20" x14ac:dyDescent="0.2">
      <c r="A17" s="100"/>
      <c r="B17" s="100"/>
      <c r="C17" s="100" t="s">
        <v>18</v>
      </c>
      <c r="D17" s="100"/>
      <c r="E17" s="106">
        <v>24</v>
      </c>
      <c r="F17" s="100"/>
      <c r="G17" s="124">
        <f>E17*G$11</f>
        <v>16.799999999999997</v>
      </c>
      <c r="H17" s="100"/>
      <c r="I17" s="100"/>
      <c r="J17" s="100"/>
      <c r="K17" s="115"/>
      <c r="L17" s="563"/>
      <c r="M17" s="563"/>
      <c r="N17" s="563"/>
      <c r="O17" s="563"/>
      <c r="P17" s="563"/>
      <c r="Q17" s="563"/>
      <c r="R17" s="563"/>
      <c r="S17" s="563"/>
      <c r="T17" s="563"/>
    </row>
    <row r="18" spans="1:20" x14ac:dyDescent="0.2">
      <c r="A18" s="100"/>
      <c r="B18" s="100"/>
      <c r="C18" s="100"/>
      <c r="D18" s="100"/>
      <c r="E18" s="100"/>
      <c r="F18" s="100"/>
      <c r="G18" s="100"/>
      <c r="H18" s="100"/>
      <c r="I18" s="100"/>
      <c r="J18" s="100"/>
      <c r="K18" s="115"/>
      <c r="L18" s="398"/>
      <c r="M18" s="398"/>
      <c r="N18" s="398"/>
      <c r="O18" s="398"/>
      <c r="P18" s="398"/>
      <c r="Q18" s="398"/>
      <c r="R18" s="398"/>
      <c r="S18" s="398"/>
      <c r="T18" s="398"/>
    </row>
    <row r="19" spans="1:20" x14ac:dyDescent="0.2">
      <c r="A19" s="100"/>
      <c r="B19" s="100"/>
      <c r="C19" s="100"/>
      <c r="D19" s="100"/>
      <c r="E19" s="100"/>
      <c r="F19" s="100"/>
      <c r="G19" s="100"/>
      <c r="H19" s="100"/>
      <c r="I19" s="100"/>
      <c r="J19" s="100"/>
      <c r="K19" s="117"/>
      <c r="L19" s="118"/>
      <c r="M19" s="118"/>
      <c r="N19" s="118"/>
      <c r="O19" s="118"/>
      <c r="P19" s="118"/>
      <c r="Q19" s="118"/>
      <c r="R19" s="118"/>
      <c r="S19" s="118"/>
      <c r="T19" s="119"/>
    </row>
    <row r="20" spans="1:20" x14ac:dyDescent="0.2">
      <c r="A20" s="100"/>
      <c r="B20" s="100"/>
      <c r="C20" s="126" t="s">
        <v>23</v>
      </c>
      <c r="D20" s="100"/>
      <c r="E20" s="100"/>
      <c r="F20" s="100"/>
      <c r="G20" s="100"/>
      <c r="H20" s="100"/>
      <c r="I20" s="100"/>
      <c r="J20" s="100"/>
      <c r="K20" s="120"/>
      <c r="L20" s="120"/>
      <c r="M20" s="120"/>
      <c r="N20" s="120"/>
      <c r="O20" s="120"/>
      <c r="P20" s="120"/>
      <c r="Q20" s="120"/>
      <c r="R20" s="120"/>
      <c r="S20" s="120"/>
      <c r="T20" s="120"/>
    </row>
    <row r="21" spans="1:20" x14ac:dyDescent="0.2">
      <c r="A21" s="100"/>
      <c r="B21" s="100"/>
      <c r="C21" s="100" t="s">
        <v>24</v>
      </c>
      <c r="D21" s="100"/>
      <c r="E21" s="107">
        <v>0.2</v>
      </c>
      <c r="F21" s="100"/>
      <c r="G21" s="100"/>
      <c r="H21" s="100"/>
      <c r="I21" s="100"/>
      <c r="J21" s="100"/>
      <c r="K21" s="112" t="s">
        <v>144</v>
      </c>
      <c r="L21" s="113"/>
      <c r="M21" s="113"/>
      <c r="N21" s="113"/>
      <c r="O21" s="113"/>
      <c r="P21" s="113"/>
      <c r="Q21" s="113"/>
      <c r="R21" s="113"/>
      <c r="S21" s="113"/>
      <c r="T21" s="114"/>
    </row>
    <row r="22" spans="1:20" x14ac:dyDescent="0.2">
      <c r="A22" s="100"/>
      <c r="B22" s="100"/>
      <c r="C22" s="100" t="s">
        <v>25</v>
      </c>
      <c r="D22" s="100"/>
      <c r="E22" s="108">
        <v>0.4</v>
      </c>
      <c r="F22" s="100"/>
      <c r="G22" s="100"/>
      <c r="H22" s="100"/>
      <c r="I22" s="100"/>
      <c r="J22" s="100"/>
      <c r="K22" s="115"/>
      <c r="L22" s="254"/>
      <c r="M22" s="254"/>
      <c r="N22" s="254"/>
      <c r="O22" s="254"/>
      <c r="P22" s="254"/>
      <c r="Q22" s="254"/>
      <c r="R22" s="254"/>
      <c r="S22" s="254"/>
      <c r="T22" s="253"/>
    </row>
    <row r="23" spans="1:20" x14ac:dyDescent="0.2">
      <c r="A23" s="100"/>
      <c r="B23" s="100"/>
      <c r="C23" s="100" t="s">
        <v>26</v>
      </c>
      <c r="D23" s="100"/>
      <c r="E23" s="109">
        <v>0.4</v>
      </c>
      <c r="F23" s="100"/>
      <c r="G23" s="100"/>
      <c r="H23" s="100"/>
      <c r="I23" s="100"/>
      <c r="J23" s="100"/>
      <c r="K23" s="115"/>
      <c r="L23" s="560" t="s">
        <v>168</v>
      </c>
      <c r="M23" s="560"/>
      <c r="N23" s="561"/>
      <c r="O23" s="561"/>
      <c r="P23" s="561"/>
      <c r="Q23" s="561"/>
      <c r="R23" s="561"/>
      <c r="S23" s="561"/>
      <c r="T23" s="562"/>
    </row>
    <row r="24" spans="1:20" x14ac:dyDescent="0.2">
      <c r="A24" s="100"/>
      <c r="B24" s="100"/>
      <c r="C24" s="100"/>
      <c r="D24" s="100"/>
      <c r="E24" s="100"/>
      <c r="F24" s="100"/>
      <c r="G24" s="100"/>
      <c r="H24" s="100"/>
      <c r="I24" s="100"/>
      <c r="J24" s="100"/>
      <c r="K24" s="115"/>
      <c r="L24" s="561"/>
      <c r="M24" s="561"/>
      <c r="N24" s="561"/>
      <c r="O24" s="561"/>
      <c r="P24" s="561"/>
      <c r="Q24" s="561"/>
      <c r="R24" s="561"/>
      <c r="S24" s="561"/>
      <c r="T24" s="562"/>
    </row>
    <row r="25" spans="1:20" x14ac:dyDescent="0.2">
      <c r="A25" s="100"/>
      <c r="B25" s="100"/>
      <c r="C25" s="100"/>
      <c r="D25" s="100"/>
      <c r="E25" s="100"/>
      <c r="F25" s="100"/>
      <c r="G25" s="100"/>
      <c r="H25" s="100"/>
      <c r="I25" s="100"/>
      <c r="J25" s="100"/>
      <c r="K25" s="115"/>
      <c r="L25" s="560" t="s">
        <v>149</v>
      </c>
      <c r="M25" s="560"/>
      <c r="N25" s="561"/>
      <c r="O25" s="561"/>
      <c r="P25" s="561"/>
      <c r="Q25" s="561"/>
      <c r="R25" s="561"/>
      <c r="S25" s="561"/>
      <c r="T25" s="562"/>
    </row>
    <row r="26" spans="1:20" x14ac:dyDescent="0.2">
      <c r="A26" s="100"/>
      <c r="B26" s="100"/>
      <c r="C26" s="126" t="s">
        <v>27</v>
      </c>
      <c r="D26" s="100"/>
      <c r="E26" s="100"/>
      <c r="F26" s="100"/>
      <c r="G26" s="100"/>
      <c r="H26" s="100"/>
      <c r="I26" s="100"/>
      <c r="J26" s="100"/>
      <c r="K26" s="115"/>
      <c r="L26" s="561"/>
      <c r="M26" s="561"/>
      <c r="N26" s="561"/>
      <c r="O26" s="561"/>
      <c r="P26" s="561"/>
      <c r="Q26" s="561"/>
      <c r="R26" s="561"/>
      <c r="S26" s="561"/>
      <c r="T26" s="562"/>
    </row>
    <row r="27" spans="1:20" x14ac:dyDescent="0.2">
      <c r="A27" s="100"/>
      <c r="B27" s="100"/>
      <c r="C27" s="100"/>
      <c r="D27" s="100"/>
      <c r="E27" s="100"/>
      <c r="F27" s="100"/>
      <c r="G27" s="100"/>
      <c r="H27" s="100"/>
      <c r="I27" s="100"/>
      <c r="J27" s="100"/>
      <c r="K27" s="115"/>
      <c r="L27" s="561"/>
      <c r="M27" s="561"/>
      <c r="N27" s="561"/>
      <c r="O27" s="561"/>
      <c r="P27" s="561"/>
      <c r="Q27" s="561"/>
      <c r="R27" s="561"/>
      <c r="S27" s="561"/>
      <c r="T27" s="562"/>
    </row>
    <row r="28" spans="1:20" x14ac:dyDescent="0.2">
      <c r="A28" s="100"/>
      <c r="B28" s="100"/>
      <c r="C28" s="576" t="s">
        <v>28</v>
      </c>
      <c r="D28" s="579"/>
      <c r="E28" s="577"/>
      <c r="F28" s="578"/>
      <c r="G28" s="1">
        <v>0.3</v>
      </c>
      <c r="H28" s="100"/>
      <c r="I28" s="100"/>
      <c r="J28" s="100"/>
      <c r="K28" s="115"/>
      <c r="L28" s="111"/>
      <c r="M28" s="254"/>
      <c r="N28" s="254"/>
      <c r="O28" s="254"/>
      <c r="P28" s="254"/>
      <c r="Q28" s="254"/>
      <c r="R28" s="254"/>
      <c r="S28" s="254"/>
      <c r="T28" s="116"/>
    </row>
    <row r="29" spans="1:20" x14ac:dyDescent="0.2">
      <c r="A29" s="100"/>
      <c r="B29" s="100"/>
      <c r="C29" s="570" t="s">
        <v>30</v>
      </c>
      <c r="D29" s="571"/>
      <c r="E29" s="572"/>
      <c r="F29" s="572"/>
      <c r="G29" s="129"/>
      <c r="H29" s="100"/>
      <c r="I29" s="100"/>
      <c r="J29" s="100"/>
      <c r="K29" s="115"/>
      <c r="L29" s="560" t="s">
        <v>145</v>
      </c>
      <c r="M29" s="560"/>
      <c r="N29" s="561"/>
      <c r="O29" s="561"/>
      <c r="P29" s="561"/>
      <c r="Q29" s="561"/>
      <c r="R29" s="561"/>
      <c r="S29" s="561"/>
      <c r="T29" s="562"/>
    </row>
    <row r="30" spans="1:20" x14ac:dyDescent="0.2">
      <c r="A30" s="100"/>
      <c r="B30" s="100"/>
      <c r="C30" s="573"/>
      <c r="D30" s="574"/>
      <c r="E30" s="575"/>
      <c r="F30" s="575"/>
      <c r="G30" s="1">
        <v>0.35</v>
      </c>
      <c r="H30" s="100"/>
      <c r="I30" s="100"/>
      <c r="J30" s="100"/>
      <c r="K30" s="115"/>
      <c r="L30" s="561"/>
      <c r="M30" s="561"/>
      <c r="N30" s="561"/>
      <c r="O30" s="561"/>
      <c r="P30" s="561"/>
      <c r="Q30" s="561"/>
      <c r="R30" s="561"/>
      <c r="S30" s="561"/>
      <c r="T30" s="562"/>
    </row>
    <row r="31" spans="1:20" x14ac:dyDescent="0.2">
      <c r="A31" s="100"/>
      <c r="B31" s="100"/>
      <c r="C31" s="128"/>
      <c r="D31" s="128"/>
      <c r="E31" s="100"/>
      <c r="F31" s="100"/>
      <c r="G31" s="128"/>
      <c r="H31" s="100"/>
      <c r="I31" s="100"/>
      <c r="J31" s="100"/>
      <c r="K31" s="115"/>
      <c r="L31" s="561"/>
      <c r="M31" s="561"/>
      <c r="N31" s="561"/>
      <c r="O31" s="561"/>
      <c r="P31" s="561"/>
      <c r="Q31" s="561"/>
      <c r="R31" s="561"/>
      <c r="S31" s="561"/>
      <c r="T31" s="562"/>
    </row>
    <row r="32" spans="1:20" x14ac:dyDescent="0.2">
      <c r="A32" s="100"/>
      <c r="B32" s="100"/>
      <c r="C32" s="576" t="s">
        <v>29</v>
      </c>
      <c r="D32" s="577"/>
      <c r="E32" s="577"/>
      <c r="F32" s="578"/>
      <c r="G32" s="1">
        <v>0.25</v>
      </c>
      <c r="H32" s="100"/>
      <c r="I32" s="100"/>
      <c r="J32" s="100"/>
      <c r="K32" s="115"/>
      <c r="L32" s="560" t="s">
        <v>169</v>
      </c>
      <c r="M32" s="561"/>
      <c r="N32" s="561"/>
      <c r="O32" s="561"/>
      <c r="P32" s="561"/>
      <c r="Q32" s="561"/>
      <c r="R32" s="561"/>
      <c r="S32" s="561"/>
      <c r="T32" s="116"/>
    </row>
    <row r="33" spans="1:100" x14ac:dyDescent="0.2">
      <c r="A33" s="100"/>
      <c r="B33" s="100"/>
      <c r="C33" s="100"/>
      <c r="D33" s="100"/>
      <c r="E33" s="100"/>
      <c r="F33" s="100"/>
      <c r="G33" s="100"/>
      <c r="H33" s="100"/>
      <c r="I33" s="100"/>
      <c r="J33" s="100"/>
      <c r="K33" s="115"/>
      <c r="L33" s="561"/>
      <c r="M33" s="561"/>
      <c r="N33" s="561"/>
      <c r="O33" s="561"/>
      <c r="P33" s="561"/>
      <c r="Q33" s="561"/>
      <c r="R33" s="561"/>
      <c r="S33" s="561"/>
      <c r="T33" s="116"/>
      <c r="CT33" s="227" t="s">
        <v>55</v>
      </c>
      <c r="CU33" s="227" t="s">
        <v>56</v>
      </c>
      <c r="CV33" s="227" t="s">
        <v>57</v>
      </c>
    </row>
    <row r="34" spans="1:100" x14ac:dyDescent="0.2">
      <c r="A34" s="100"/>
      <c r="B34" s="100"/>
      <c r="C34" s="100"/>
      <c r="D34" s="100"/>
      <c r="E34" s="100"/>
      <c r="F34" s="100"/>
      <c r="G34" s="100"/>
      <c r="H34" s="100"/>
      <c r="I34" s="100"/>
      <c r="J34" s="100"/>
      <c r="K34" s="115"/>
      <c r="L34" s="111"/>
      <c r="M34" s="560" t="s">
        <v>170</v>
      </c>
      <c r="N34" s="561"/>
      <c r="O34" s="561"/>
      <c r="P34" s="561"/>
      <c r="Q34" s="561"/>
      <c r="R34" s="561"/>
      <c r="S34" s="561"/>
      <c r="T34" s="116"/>
      <c r="CS34" s="226" t="s">
        <v>39</v>
      </c>
      <c r="CT34" s="224" t="b">
        <v>0</v>
      </c>
      <c r="CU34" s="229" t="b">
        <v>0</v>
      </c>
      <c r="CV34" s="225" t="b">
        <v>0</v>
      </c>
    </row>
    <row r="35" spans="1:100" x14ac:dyDescent="0.2">
      <c r="A35" s="100"/>
      <c r="B35" s="100"/>
      <c r="C35" s="126" t="s">
        <v>72</v>
      </c>
      <c r="D35" s="100"/>
      <c r="E35" s="100"/>
      <c r="F35" s="100"/>
      <c r="G35" s="100"/>
      <c r="H35" s="100"/>
      <c r="I35" s="100"/>
      <c r="J35" s="100"/>
      <c r="K35" s="115"/>
      <c r="L35" s="111"/>
      <c r="M35" s="561"/>
      <c r="N35" s="561"/>
      <c r="O35" s="561"/>
      <c r="P35" s="561"/>
      <c r="Q35" s="561"/>
      <c r="R35" s="561"/>
      <c r="S35" s="561"/>
      <c r="T35" s="116"/>
      <c r="CT35" s="228"/>
      <c r="CU35" s="228"/>
      <c r="CV35" s="228"/>
    </row>
    <row r="36" spans="1:100" x14ac:dyDescent="0.2">
      <c r="A36" s="100"/>
      <c r="B36" s="100"/>
      <c r="C36" s="100"/>
      <c r="D36" s="100"/>
      <c r="E36" s="100" t="s">
        <v>74</v>
      </c>
      <c r="F36" s="100" t="s">
        <v>75</v>
      </c>
      <c r="G36" s="100"/>
      <c r="H36" s="100"/>
      <c r="I36" s="100"/>
      <c r="J36" s="100"/>
      <c r="K36" s="115"/>
      <c r="L36" s="111"/>
      <c r="M36" s="254"/>
      <c r="N36" s="254"/>
      <c r="O36" s="254"/>
      <c r="P36" s="254"/>
      <c r="Q36" s="254"/>
      <c r="R36" s="254"/>
      <c r="S36" s="254"/>
      <c r="T36" s="116"/>
      <c r="CT36" s="228"/>
      <c r="CU36" s="228"/>
      <c r="CV36" s="228"/>
    </row>
    <row r="37" spans="1:100" x14ac:dyDescent="0.2">
      <c r="A37" s="100"/>
      <c r="B37" s="100"/>
      <c r="C37" s="100" t="s">
        <v>73</v>
      </c>
      <c r="D37" s="100"/>
      <c r="E37" s="104">
        <v>95</v>
      </c>
      <c r="F37" s="104">
        <v>108</v>
      </c>
      <c r="G37" s="100"/>
      <c r="H37" s="100"/>
      <c r="I37" s="100"/>
      <c r="J37" s="100"/>
      <c r="K37" s="115"/>
      <c r="L37" s="111"/>
      <c r="M37" s="560" t="s">
        <v>146</v>
      </c>
      <c r="N37" s="402"/>
      <c r="O37" s="402"/>
      <c r="P37" s="402"/>
      <c r="Q37" s="402"/>
      <c r="R37" s="402"/>
      <c r="S37" s="402"/>
      <c r="T37" s="116"/>
      <c r="CS37" s="226" t="s">
        <v>54</v>
      </c>
      <c r="CT37" s="224" t="b">
        <v>0</v>
      </c>
      <c r="CU37" s="229" t="b">
        <v>0</v>
      </c>
      <c r="CV37" s="225" t="b">
        <v>0</v>
      </c>
    </row>
    <row r="38" spans="1:100" x14ac:dyDescent="0.2">
      <c r="A38" s="100"/>
      <c r="B38" s="100"/>
      <c r="C38" s="100" t="s">
        <v>76</v>
      </c>
      <c r="D38" s="100"/>
      <c r="E38" s="125">
        <f>E37*0.8</f>
        <v>76</v>
      </c>
      <c r="F38" s="125">
        <f>F37*0.8</f>
        <v>86.4</v>
      </c>
      <c r="G38" s="100"/>
      <c r="H38" s="100"/>
      <c r="I38" s="100"/>
      <c r="J38" s="100"/>
      <c r="K38" s="115"/>
      <c r="L38" s="111"/>
      <c r="M38" s="402"/>
      <c r="N38" s="402"/>
      <c r="O38" s="402"/>
      <c r="P38" s="402"/>
      <c r="Q38" s="402"/>
      <c r="R38" s="402"/>
      <c r="S38" s="402"/>
      <c r="T38" s="116"/>
    </row>
    <row r="39" spans="1:100" x14ac:dyDescent="0.2">
      <c r="A39" s="100"/>
      <c r="B39" s="100"/>
      <c r="C39" s="100"/>
      <c r="D39" s="100"/>
      <c r="E39" s="100"/>
      <c r="F39" s="100"/>
      <c r="G39" s="100"/>
      <c r="H39" s="100"/>
      <c r="I39" s="100"/>
      <c r="J39" s="100"/>
      <c r="K39" s="115"/>
      <c r="L39" s="111"/>
      <c r="M39" s="402"/>
      <c r="N39" s="402"/>
      <c r="O39" s="402"/>
      <c r="P39" s="402"/>
      <c r="Q39" s="402"/>
      <c r="R39" s="402"/>
      <c r="S39" s="402"/>
      <c r="T39" s="116"/>
    </row>
    <row r="40" spans="1:100" x14ac:dyDescent="0.2">
      <c r="A40" s="100"/>
      <c r="B40" s="100"/>
      <c r="C40" s="100"/>
      <c r="D40" s="100"/>
      <c r="E40" s="100"/>
      <c r="F40" s="100"/>
      <c r="G40" s="100"/>
      <c r="H40" s="100"/>
      <c r="I40" s="100"/>
      <c r="J40" s="100"/>
      <c r="K40" s="115"/>
      <c r="L40" s="111"/>
      <c r="M40" s="402"/>
      <c r="N40" s="402"/>
      <c r="O40" s="402"/>
      <c r="P40" s="402"/>
      <c r="Q40" s="402"/>
      <c r="R40" s="402"/>
      <c r="S40" s="402"/>
      <c r="T40" s="116"/>
    </row>
    <row r="41" spans="1:100" x14ac:dyDescent="0.2">
      <c r="A41" s="100"/>
      <c r="B41" s="100"/>
      <c r="C41" s="100"/>
      <c r="D41" s="100"/>
      <c r="E41" s="100"/>
      <c r="F41" s="100"/>
      <c r="G41" s="100"/>
      <c r="H41" s="100"/>
      <c r="I41" s="100"/>
      <c r="J41" s="100"/>
      <c r="K41" s="115"/>
      <c r="L41" s="111"/>
      <c r="M41" s="402"/>
      <c r="N41" s="402"/>
      <c r="O41" s="402"/>
      <c r="P41" s="402"/>
      <c r="Q41" s="402"/>
      <c r="R41" s="402"/>
      <c r="S41" s="402"/>
      <c r="T41" s="116"/>
    </row>
    <row r="42" spans="1:100" x14ac:dyDescent="0.2">
      <c r="A42" s="100"/>
      <c r="B42" s="100"/>
      <c r="C42" s="100"/>
      <c r="D42" s="100"/>
      <c r="E42" s="100"/>
      <c r="F42" s="100"/>
      <c r="G42" s="100"/>
      <c r="H42" s="100"/>
      <c r="I42" s="100"/>
      <c r="J42" s="100"/>
      <c r="K42" s="115"/>
      <c r="L42" s="111"/>
      <c r="M42" s="402"/>
      <c r="N42" s="402"/>
      <c r="O42" s="402"/>
      <c r="P42" s="402"/>
      <c r="Q42" s="402"/>
      <c r="R42" s="402"/>
      <c r="S42" s="402"/>
      <c r="T42" s="116"/>
    </row>
    <row r="43" spans="1:100" x14ac:dyDescent="0.2">
      <c r="A43" s="100"/>
      <c r="B43" s="100"/>
      <c r="C43" s="100"/>
      <c r="D43" s="100"/>
      <c r="E43" s="100"/>
      <c r="F43" s="100"/>
      <c r="G43" s="100"/>
      <c r="H43" s="100"/>
      <c r="I43" s="100"/>
      <c r="J43" s="100"/>
      <c r="K43" s="115"/>
      <c r="L43" s="111"/>
      <c r="M43" s="111"/>
      <c r="N43" s="254"/>
      <c r="O43" s="254"/>
      <c r="P43" s="254"/>
      <c r="Q43" s="254"/>
      <c r="R43" s="254"/>
      <c r="S43" s="254"/>
      <c r="T43" s="116"/>
    </row>
    <row r="44" spans="1:100" x14ac:dyDescent="0.2">
      <c r="A44" s="100"/>
      <c r="B44" s="100"/>
      <c r="C44" s="100"/>
      <c r="D44" s="100"/>
      <c r="E44" s="100"/>
      <c r="F44" s="100"/>
      <c r="G44" s="100"/>
      <c r="H44" s="100"/>
      <c r="I44" s="100"/>
      <c r="J44" s="100"/>
      <c r="K44" s="115"/>
      <c r="L44" s="111"/>
      <c r="M44" s="560" t="s">
        <v>150</v>
      </c>
      <c r="N44" s="402"/>
      <c r="O44" s="402"/>
      <c r="P44" s="402"/>
      <c r="Q44" s="402"/>
      <c r="R44" s="402"/>
      <c r="S44" s="402"/>
      <c r="T44" s="116"/>
    </row>
    <row r="45" spans="1:100" x14ac:dyDescent="0.2">
      <c r="A45" s="100"/>
      <c r="B45" s="100"/>
      <c r="C45" s="100"/>
      <c r="D45" s="100"/>
      <c r="E45" s="100"/>
      <c r="F45" s="100"/>
      <c r="G45" s="100"/>
      <c r="H45" s="100"/>
      <c r="I45" s="100"/>
      <c r="J45" s="100"/>
      <c r="K45" s="115"/>
      <c r="L45" s="111"/>
      <c r="M45" s="402"/>
      <c r="N45" s="402"/>
      <c r="O45" s="402"/>
      <c r="P45" s="402"/>
      <c r="Q45" s="402"/>
      <c r="R45" s="402"/>
      <c r="S45" s="402"/>
      <c r="T45" s="116"/>
    </row>
    <row r="46" spans="1:100" x14ac:dyDescent="0.2">
      <c r="A46" s="100"/>
      <c r="B46" s="100"/>
      <c r="C46" s="100"/>
      <c r="D46" s="100"/>
      <c r="E46" s="100"/>
      <c r="F46" s="100"/>
      <c r="G46" s="100"/>
      <c r="H46" s="100"/>
      <c r="I46" s="100"/>
      <c r="J46" s="100"/>
      <c r="K46" s="115"/>
      <c r="L46" s="111"/>
      <c r="M46" s="402"/>
      <c r="N46" s="402"/>
      <c r="O46" s="402"/>
      <c r="P46" s="402"/>
      <c r="Q46" s="402"/>
      <c r="R46" s="402"/>
      <c r="S46" s="402"/>
      <c r="T46" s="116"/>
    </row>
    <row r="47" spans="1:100" x14ac:dyDescent="0.2">
      <c r="A47" s="100"/>
      <c r="B47" s="100"/>
      <c r="C47" s="100"/>
      <c r="D47" s="100"/>
      <c r="E47" s="100"/>
      <c r="F47" s="100"/>
      <c r="G47" s="100"/>
      <c r="H47" s="100"/>
      <c r="I47" s="100"/>
      <c r="J47" s="100"/>
      <c r="K47" s="115"/>
      <c r="L47" s="111"/>
      <c r="M47" s="402"/>
      <c r="N47" s="402"/>
      <c r="O47" s="402"/>
      <c r="P47" s="402"/>
      <c r="Q47" s="402"/>
      <c r="R47" s="402"/>
      <c r="S47" s="402"/>
      <c r="T47" s="116"/>
    </row>
    <row r="48" spans="1:100" x14ac:dyDescent="0.2">
      <c r="A48" s="100"/>
      <c r="B48" s="100"/>
      <c r="C48" s="100"/>
      <c r="D48" s="100"/>
      <c r="E48" s="100"/>
      <c r="F48" s="100"/>
      <c r="G48" s="100"/>
      <c r="H48" s="100"/>
      <c r="I48" s="100"/>
      <c r="J48" s="100"/>
      <c r="K48" s="115"/>
      <c r="L48" s="111"/>
      <c r="M48" s="402"/>
      <c r="N48" s="402"/>
      <c r="O48" s="402"/>
      <c r="P48" s="402"/>
      <c r="Q48" s="402"/>
      <c r="R48" s="402"/>
      <c r="S48" s="402"/>
      <c r="T48" s="116"/>
    </row>
    <row r="49" spans="1:20" x14ac:dyDescent="0.2">
      <c r="A49" s="100"/>
      <c r="B49" s="100"/>
      <c r="C49" s="100"/>
      <c r="D49" s="100"/>
      <c r="E49" s="100"/>
      <c r="F49" s="100"/>
      <c r="G49" s="100"/>
      <c r="H49" s="100"/>
      <c r="I49" s="100"/>
      <c r="J49" s="100"/>
      <c r="K49" s="115"/>
      <c r="L49" s="111"/>
      <c r="M49" s="402"/>
      <c r="N49" s="402"/>
      <c r="O49" s="402"/>
      <c r="P49" s="402"/>
      <c r="Q49" s="402"/>
      <c r="R49" s="402"/>
      <c r="S49" s="402"/>
      <c r="T49" s="116"/>
    </row>
    <row r="50" spans="1:20" x14ac:dyDescent="0.2">
      <c r="A50" s="100"/>
      <c r="B50" s="100"/>
      <c r="C50" s="100"/>
      <c r="D50" s="100"/>
      <c r="E50" s="100"/>
      <c r="F50" s="100"/>
      <c r="G50" s="100"/>
      <c r="H50" s="100"/>
      <c r="I50" s="100"/>
      <c r="J50" s="100"/>
      <c r="K50" s="115"/>
      <c r="L50" s="254"/>
      <c r="M50" s="402"/>
      <c r="N50" s="402"/>
      <c r="O50" s="402"/>
      <c r="P50" s="402"/>
      <c r="Q50" s="402"/>
      <c r="R50" s="402"/>
      <c r="S50" s="402"/>
      <c r="T50" s="116"/>
    </row>
    <row r="51" spans="1:20" x14ac:dyDescent="0.2">
      <c r="A51" s="100"/>
      <c r="B51" s="100"/>
      <c r="C51" s="100"/>
      <c r="D51" s="100"/>
      <c r="E51" s="100"/>
      <c r="F51" s="100"/>
      <c r="G51" s="100"/>
      <c r="H51" s="100"/>
      <c r="I51" s="100"/>
      <c r="J51" s="100"/>
      <c r="K51" s="115"/>
      <c r="L51" s="254"/>
      <c r="M51" s="402"/>
      <c r="N51" s="402"/>
      <c r="O51" s="402"/>
      <c r="P51" s="402"/>
      <c r="Q51" s="402"/>
      <c r="R51" s="402"/>
      <c r="S51" s="402"/>
      <c r="T51" s="116"/>
    </row>
    <row r="52" spans="1:20" x14ac:dyDescent="0.2">
      <c r="A52" s="100"/>
      <c r="B52" s="100"/>
      <c r="C52" s="100"/>
      <c r="D52" s="100"/>
      <c r="E52" s="100"/>
      <c r="F52" s="100"/>
      <c r="G52" s="100"/>
      <c r="H52" s="100"/>
      <c r="I52" s="100"/>
      <c r="J52" s="100"/>
      <c r="K52" s="115"/>
      <c r="L52" s="254"/>
      <c r="M52" s="254"/>
      <c r="N52" s="254"/>
      <c r="O52" s="254"/>
      <c r="P52" s="254"/>
      <c r="Q52" s="254"/>
      <c r="R52" s="254"/>
      <c r="S52" s="254"/>
      <c r="T52" s="116"/>
    </row>
    <row r="53" spans="1:20" x14ac:dyDescent="0.2">
      <c r="A53" s="100"/>
      <c r="B53" s="100"/>
      <c r="C53" s="100"/>
      <c r="D53" s="100"/>
      <c r="E53" s="100"/>
      <c r="F53" s="100"/>
      <c r="G53" s="100"/>
      <c r="H53" s="100"/>
      <c r="I53" s="100"/>
      <c r="J53" s="100"/>
      <c r="K53" s="115"/>
      <c r="L53" s="560" t="s">
        <v>147</v>
      </c>
      <c r="M53" s="402"/>
      <c r="N53" s="402"/>
      <c r="O53" s="402"/>
      <c r="P53" s="402"/>
      <c r="Q53" s="402"/>
      <c r="R53" s="402"/>
      <c r="S53" s="402"/>
      <c r="T53" s="569"/>
    </row>
    <row r="54" spans="1:20" x14ac:dyDescent="0.2">
      <c r="A54" s="100"/>
      <c r="B54" s="100"/>
      <c r="C54" s="100"/>
      <c r="D54" s="100"/>
      <c r="E54" s="100"/>
      <c r="F54" s="100"/>
      <c r="G54" s="100"/>
      <c r="H54" s="100"/>
      <c r="I54" s="100"/>
      <c r="J54" s="100"/>
      <c r="K54" s="115"/>
      <c r="L54" s="402"/>
      <c r="M54" s="402"/>
      <c r="N54" s="402"/>
      <c r="O54" s="402"/>
      <c r="P54" s="402"/>
      <c r="Q54" s="402"/>
      <c r="R54" s="402"/>
      <c r="S54" s="402"/>
      <c r="T54" s="569"/>
    </row>
    <row r="55" spans="1:20" x14ac:dyDescent="0.2">
      <c r="A55" s="100"/>
      <c r="B55" s="100"/>
      <c r="C55" s="100"/>
      <c r="D55" s="100"/>
      <c r="E55" s="100"/>
      <c r="F55" s="100"/>
      <c r="G55" s="100"/>
      <c r="H55" s="100"/>
      <c r="I55" s="100"/>
      <c r="J55" s="100"/>
      <c r="K55" s="115"/>
      <c r="L55" s="402"/>
      <c r="M55" s="402"/>
      <c r="N55" s="402"/>
      <c r="O55" s="402"/>
      <c r="P55" s="402"/>
      <c r="Q55" s="402"/>
      <c r="R55" s="402"/>
      <c r="S55" s="402"/>
      <c r="T55" s="569"/>
    </row>
    <row r="56" spans="1:20" x14ac:dyDescent="0.2">
      <c r="A56" s="100"/>
      <c r="B56" s="100"/>
      <c r="C56" s="100"/>
      <c r="D56" s="100"/>
      <c r="E56" s="100"/>
      <c r="F56" s="100"/>
      <c r="G56" s="100"/>
      <c r="H56" s="100"/>
      <c r="I56" s="100"/>
      <c r="J56" s="100"/>
      <c r="K56" s="117"/>
      <c r="L56" s="403"/>
      <c r="M56" s="403"/>
      <c r="N56" s="403"/>
      <c r="O56" s="403"/>
      <c r="P56" s="403"/>
      <c r="Q56" s="403"/>
      <c r="R56" s="403"/>
      <c r="S56" s="403"/>
      <c r="T56" s="436"/>
    </row>
    <row r="57" spans="1:20" x14ac:dyDescent="0.2">
      <c r="A57" s="100"/>
      <c r="B57" s="100"/>
      <c r="C57" s="100"/>
      <c r="D57" s="100"/>
      <c r="E57" s="100"/>
      <c r="F57" s="100"/>
      <c r="G57" s="100"/>
      <c r="H57" s="100"/>
      <c r="I57" s="100"/>
      <c r="J57" s="100"/>
      <c r="K57" s="120"/>
      <c r="L57" s="120"/>
      <c r="M57" s="120"/>
      <c r="N57" s="120"/>
      <c r="O57" s="120"/>
      <c r="P57" s="120"/>
      <c r="Q57" s="120"/>
      <c r="R57" s="120"/>
      <c r="S57" s="120"/>
      <c r="T57" s="120"/>
    </row>
    <row r="58" spans="1:20" x14ac:dyDescent="0.2">
      <c r="A58" s="100"/>
      <c r="B58" s="100"/>
      <c r="C58" s="100"/>
      <c r="D58" s="100"/>
      <c r="E58" s="100"/>
      <c r="F58" s="100"/>
      <c r="G58" s="100"/>
      <c r="H58" s="100"/>
      <c r="I58" s="100"/>
      <c r="J58" s="100"/>
      <c r="K58" s="120"/>
      <c r="L58" s="121" t="s">
        <v>174</v>
      </c>
      <c r="M58" s="120"/>
      <c r="N58" s="120"/>
      <c r="O58" s="120"/>
      <c r="P58" s="120"/>
      <c r="Q58" s="120"/>
      <c r="R58" s="120"/>
      <c r="S58" s="120"/>
      <c r="T58" s="120"/>
    </row>
    <row r="59" spans="1:20" x14ac:dyDescent="0.2">
      <c r="A59" s="100"/>
      <c r="B59" s="100"/>
      <c r="C59" s="100"/>
      <c r="D59" s="100"/>
      <c r="E59" s="100"/>
      <c r="F59" s="100"/>
      <c r="G59" s="100"/>
      <c r="H59" s="100"/>
      <c r="I59" s="100"/>
      <c r="J59" s="100"/>
      <c r="K59" s="120"/>
      <c r="L59" s="120"/>
      <c r="M59" s="120"/>
      <c r="N59" s="120"/>
      <c r="O59" s="120"/>
      <c r="P59" s="120"/>
      <c r="Q59" s="120"/>
      <c r="R59" s="120"/>
      <c r="S59" s="120"/>
      <c r="T59" s="120"/>
    </row>
  </sheetData>
  <sheetProtection algorithmName="SHA-512" hashValue="cJVSGCJA/eA/We+AHGZ7cC8MbyXrGB7uUEPAqwR/iOGXWh3g/tact18R6GCr3Dz5I7CtpC7JSYNCA9f1YlsAig==" saltValue="iJ/kfx/CSla6LLHQ4cSjoA==" spinCount="100000" sheet="1" objects="1" scenarios="1"/>
  <mergeCells count="17">
    <mergeCell ref="L53:T56"/>
    <mergeCell ref="M44:S51"/>
    <mergeCell ref="C29:F30"/>
    <mergeCell ref="C32:F32"/>
    <mergeCell ref="C28:F28"/>
    <mergeCell ref="M37:S42"/>
    <mergeCell ref="M34:S35"/>
    <mergeCell ref="L32:S33"/>
    <mergeCell ref="L29:T31"/>
    <mergeCell ref="L25:T27"/>
    <mergeCell ref="L23:T24"/>
    <mergeCell ref="L16:T18"/>
    <mergeCell ref="K1:P2"/>
    <mergeCell ref="L6:T6"/>
    <mergeCell ref="L11:T11"/>
    <mergeCell ref="L8:T9"/>
    <mergeCell ref="L13:T14"/>
  </mergeCells>
  <pageMargins left="0.70866141732283472" right="0.70866141732283472" top="0.39370078740157483" bottom="0.39370078740157483" header="0.31496062992125984" footer="0.31496062992125984"/>
  <pageSetup paperSize="9" orientation="portrait" horizontalDpi="4294967293" verticalDpi="0"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AUV-Abrechnungsformular</vt:lpstr>
      <vt:lpstr>Workflow Abrechnung AUV</vt:lpstr>
      <vt:lpstr>Hinweise-allg.Eing.</vt:lpstr>
      <vt:lpstr>'AUV-Abrechnungsformular'!Druckbereich</vt:lpstr>
      <vt:lpstr>'Hinweise-allg.Eing.'!Druckbereich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Microsoft Word - rk-ausserunterrichtliche_veranst.doc</dc:title>
  <dc:creator>Sc</dc:creator>
  <cp:lastModifiedBy>RHoellinger</cp:lastModifiedBy>
  <cp:lastPrinted>2024-01-06T11:33:12Z</cp:lastPrinted>
  <dcterms:created xsi:type="dcterms:W3CDTF">2023-08-08T11:48:15Z</dcterms:created>
  <dcterms:modified xsi:type="dcterms:W3CDTF">2024-01-08T10:45:32Z</dcterms:modified>
</cp:coreProperties>
</file>